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DO\Strategic_Planning\Organizational Redesign Project\Data\"/>
    </mc:Choice>
  </mc:AlternateContent>
  <bookViews>
    <workbookView xWindow="0" yWindow="0" windowWidth="10185" windowHeight="6990" tabRatio="854" firstSheet="3" activeTab="1"/>
  </bookViews>
  <sheets>
    <sheet name="Details" sheetId="18" r:id="rId1"/>
    <sheet name="AAE" sheetId="1" r:id="rId2"/>
    <sheet name="Agronomy" sheetId="2" r:id="rId3"/>
    <sheet name="An Sci" sheetId="3" r:id="rId4"/>
    <sheet name="Bacteriology" sheetId="4" r:id="rId5"/>
    <sheet name="Biochem" sheetId="20" r:id="rId6"/>
    <sheet name="BSE" sheetId="5" r:id="rId7"/>
    <sheet name="C&amp;E Soc" sheetId="7" r:id="rId8"/>
    <sheet name="Dy Sci" sheetId="8" r:id="rId9"/>
    <sheet name="Entomology" sheetId="9" r:id="rId10"/>
    <sheet name="Food Sci" sheetId="10" r:id="rId11"/>
    <sheet name="F&amp;W Ecol" sheetId="11" r:id="rId12"/>
    <sheet name="Genetics" sheetId="12" r:id="rId13"/>
    <sheet name="Horticulture" sheetId="13" r:id="rId14"/>
    <sheet name="LSC" sheetId="14" r:id="rId15"/>
    <sheet name="Nutri Sci" sheetId="19" r:id="rId16"/>
    <sheet name="Plant Path" sheetId="16" r:id="rId17"/>
    <sheet name="Soil Sci" sheetId="17" r:id="rId1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6" i="7" l="1"/>
  <c r="P26" i="4"/>
  <c r="M26" i="17"/>
  <c r="L26" i="17"/>
  <c r="K26" i="17"/>
  <c r="J26" i="17"/>
  <c r="I26" i="17"/>
  <c r="P26" i="17" s="1"/>
  <c r="H26" i="17"/>
  <c r="M26" i="16"/>
  <c r="L26" i="16"/>
  <c r="K26" i="16"/>
  <c r="J26" i="16"/>
  <c r="P26" i="16" s="1"/>
  <c r="I26" i="16"/>
  <c r="H26" i="16"/>
  <c r="M26" i="19"/>
  <c r="L26" i="19"/>
  <c r="K26" i="19"/>
  <c r="J26" i="19"/>
  <c r="I26" i="19"/>
  <c r="P26" i="19" s="1"/>
  <c r="H26" i="19"/>
  <c r="M26" i="14"/>
  <c r="L26" i="14"/>
  <c r="K26" i="14"/>
  <c r="J26" i="14"/>
  <c r="P26" i="14" s="1"/>
  <c r="I26" i="14"/>
  <c r="H26" i="14"/>
  <c r="O26" i="13"/>
  <c r="M26" i="13"/>
  <c r="L26" i="13"/>
  <c r="K26" i="13"/>
  <c r="J26" i="13"/>
  <c r="I26" i="13"/>
  <c r="P26" i="13" s="1"/>
  <c r="H26" i="13"/>
  <c r="M26" i="12"/>
  <c r="L26" i="12"/>
  <c r="K26" i="12"/>
  <c r="J26" i="12"/>
  <c r="O26" i="12" s="1"/>
  <c r="I26" i="12"/>
  <c r="P26" i="12" s="1"/>
  <c r="H26" i="12"/>
  <c r="M26" i="11"/>
  <c r="L26" i="11"/>
  <c r="K26" i="11"/>
  <c r="J26" i="11"/>
  <c r="I26" i="11"/>
  <c r="P26" i="11" s="1"/>
  <c r="H26" i="11"/>
  <c r="M26" i="10"/>
  <c r="L26" i="10"/>
  <c r="K26" i="10"/>
  <c r="J26" i="10"/>
  <c r="I26" i="10"/>
  <c r="P26" i="10" s="1"/>
  <c r="H26" i="10"/>
  <c r="M26" i="9"/>
  <c r="L26" i="9"/>
  <c r="K26" i="9"/>
  <c r="J26" i="9"/>
  <c r="I26" i="9"/>
  <c r="P26" i="9" s="1"/>
  <c r="H26" i="9"/>
  <c r="M26" i="8"/>
  <c r="L26" i="8"/>
  <c r="K26" i="8"/>
  <c r="J26" i="8"/>
  <c r="I26" i="8"/>
  <c r="P26" i="8" s="1"/>
  <c r="H26" i="8"/>
  <c r="M26" i="7"/>
  <c r="L26" i="7"/>
  <c r="K26" i="7"/>
  <c r="J26" i="7"/>
  <c r="I26" i="7"/>
  <c r="H26" i="7"/>
  <c r="M26" i="5"/>
  <c r="L26" i="5"/>
  <c r="K26" i="5"/>
  <c r="J26" i="5"/>
  <c r="I26" i="5"/>
  <c r="P26" i="5" s="1"/>
  <c r="H26" i="5"/>
  <c r="M26" i="20"/>
  <c r="L26" i="20"/>
  <c r="K26" i="20"/>
  <c r="J26" i="20"/>
  <c r="P26" i="20" s="1"/>
  <c r="I26" i="20"/>
  <c r="H26" i="20"/>
  <c r="M26" i="4"/>
  <c r="L26" i="4"/>
  <c r="K26" i="4"/>
  <c r="J26" i="4"/>
  <c r="I26" i="4"/>
  <c r="H26" i="4"/>
  <c r="M26" i="3"/>
  <c r="L26" i="3"/>
  <c r="K26" i="3"/>
  <c r="J26" i="3"/>
  <c r="I26" i="3"/>
  <c r="P26" i="3" s="1"/>
  <c r="H26" i="3"/>
  <c r="M26" i="2"/>
  <c r="L26" i="2"/>
  <c r="K26" i="2"/>
  <c r="J26" i="2"/>
  <c r="I26" i="2"/>
  <c r="P26" i="2" s="1"/>
  <c r="H26" i="2"/>
  <c r="P26" i="1"/>
  <c r="O26" i="1"/>
  <c r="I26" i="1"/>
  <c r="J26" i="1"/>
  <c r="K26" i="1"/>
  <c r="L26" i="1"/>
  <c r="M26" i="1"/>
  <c r="H26" i="1"/>
  <c r="O3" i="14"/>
  <c r="O39" i="8"/>
  <c r="O30" i="8"/>
  <c r="O3" i="8"/>
  <c r="O3" i="7"/>
  <c r="O3" i="3"/>
  <c r="O26" i="17" l="1"/>
  <c r="O26" i="16"/>
  <c r="O26" i="19"/>
  <c r="O26" i="14"/>
  <c r="O26" i="11"/>
  <c r="O26" i="10"/>
  <c r="O26" i="9"/>
  <c r="O26" i="8"/>
  <c r="O26" i="7"/>
  <c r="O26" i="5"/>
  <c r="O26" i="20"/>
  <c r="O26" i="4"/>
  <c r="O26" i="3"/>
  <c r="O26" i="2"/>
  <c r="P12" i="17" l="1"/>
  <c r="O3" i="17"/>
  <c r="P50" i="17"/>
  <c r="O50" i="17"/>
  <c r="P49" i="17"/>
  <c r="O49" i="17"/>
  <c r="P48" i="17"/>
  <c r="O48" i="17"/>
  <c r="P47" i="17"/>
  <c r="O47" i="17"/>
  <c r="P46" i="17"/>
  <c r="O46" i="17"/>
  <c r="P45" i="17"/>
  <c r="O45" i="17"/>
  <c r="P44" i="17"/>
  <c r="O44" i="17"/>
  <c r="P43" i="17"/>
  <c r="O43" i="17"/>
  <c r="P42" i="17"/>
  <c r="O42" i="17"/>
  <c r="P41" i="17"/>
  <c r="O41" i="17"/>
  <c r="P40" i="17"/>
  <c r="O40" i="17"/>
  <c r="P39" i="17"/>
  <c r="O39" i="17"/>
  <c r="P38" i="17"/>
  <c r="O38" i="17"/>
  <c r="P37" i="17"/>
  <c r="O37" i="17"/>
  <c r="P36" i="17"/>
  <c r="O36" i="17"/>
  <c r="P35" i="17"/>
  <c r="O35" i="17"/>
  <c r="P34" i="17"/>
  <c r="O34" i="17"/>
  <c r="P33" i="17"/>
  <c r="O33" i="17"/>
  <c r="P32" i="17"/>
  <c r="O32" i="17"/>
  <c r="P31" i="17"/>
  <c r="O31" i="17"/>
  <c r="P30" i="17"/>
  <c r="O30" i="17"/>
  <c r="P25" i="17"/>
  <c r="O25" i="17"/>
  <c r="P24" i="17"/>
  <c r="O24" i="17"/>
  <c r="P23" i="17"/>
  <c r="O23" i="17"/>
  <c r="P22" i="17"/>
  <c r="O22" i="17"/>
  <c r="P21" i="17"/>
  <c r="O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O12" i="17"/>
  <c r="P11" i="17"/>
  <c r="O11" i="17"/>
  <c r="P10" i="17"/>
  <c r="O10" i="17"/>
  <c r="P9" i="17"/>
  <c r="O9" i="17"/>
  <c r="P8" i="17"/>
  <c r="O8" i="17"/>
  <c r="P7" i="17"/>
  <c r="O7" i="17"/>
  <c r="P6" i="17"/>
  <c r="O6" i="17"/>
  <c r="P5" i="17"/>
  <c r="O5" i="17"/>
  <c r="P4" i="17"/>
  <c r="O4" i="17"/>
  <c r="P3" i="17"/>
  <c r="P50" i="16"/>
  <c r="O50" i="16"/>
  <c r="P49" i="16"/>
  <c r="O49" i="16"/>
  <c r="P48" i="16"/>
  <c r="O48" i="16"/>
  <c r="P47" i="16"/>
  <c r="O47" i="16"/>
  <c r="P46" i="16"/>
  <c r="O46" i="16"/>
  <c r="P45" i="16"/>
  <c r="O45" i="16"/>
  <c r="P44" i="16"/>
  <c r="O44" i="16"/>
  <c r="P43" i="16"/>
  <c r="O43" i="16"/>
  <c r="P42" i="16"/>
  <c r="O42" i="16"/>
  <c r="P41" i="16"/>
  <c r="O41" i="16"/>
  <c r="P40" i="16"/>
  <c r="O40" i="16"/>
  <c r="P39" i="16"/>
  <c r="O39" i="16"/>
  <c r="P38" i="16"/>
  <c r="O38" i="16"/>
  <c r="P37" i="16"/>
  <c r="O37" i="16"/>
  <c r="P36" i="16"/>
  <c r="O36" i="16"/>
  <c r="P35" i="16"/>
  <c r="O35" i="16"/>
  <c r="P34" i="16"/>
  <c r="O34" i="16"/>
  <c r="P33" i="16"/>
  <c r="O33" i="16"/>
  <c r="P32" i="16"/>
  <c r="O32" i="16"/>
  <c r="P31" i="16"/>
  <c r="O31" i="16"/>
  <c r="P30" i="16"/>
  <c r="O30" i="16"/>
  <c r="P25" i="16"/>
  <c r="O25" i="16"/>
  <c r="P24" i="16"/>
  <c r="O24" i="16"/>
  <c r="P23" i="16"/>
  <c r="O23" i="16"/>
  <c r="P22" i="16"/>
  <c r="O22" i="16"/>
  <c r="P21" i="16"/>
  <c r="O21" i="16"/>
  <c r="P20" i="16"/>
  <c r="O20" i="16"/>
  <c r="P19" i="16"/>
  <c r="O19" i="16"/>
  <c r="P18" i="16"/>
  <c r="O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P9" i="16"/>
  <c r="O9" i="16"/>
  <c r="P8" i="16"/>
  <c r="O8" i="16"/>
  <c r="P7" i="16"/>
  <c r="O7" i="16"/>
  <c r="P6" i="16"/>
  <c r="O6" i="16"/>
  <c r="P5" i="16"/>
  <c r="O5" i="16"/>
  <c r="P4" i="16"/>
  <c r="O4" i="16"/>
  <c r="P3" i="16"/>
  <c r="O3" i="16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P7" i="19"/>
  <c r="O7" i="19"/>
  <c r="P6" i="19"/>
  <c r="O6" i="19"/>
  <c r="P5" i="19"/>
  <c r="O5" i="19"/>
  <c r="P4" i="19"/>
  <c r="O4" i="19"/>
  <c r="P3" i="19"/>
  <c r="O3" i="19"/>
  <c r="P50" i="14"/>
  <c r="O50" i="14"/>
  <c r="P49" i="14"/>
  <c r="O49" i="14"/>
  <c r="P48" i="14"/>
  <c r="O48" i="14"/>
  <c r="P47" i="14"/>
  <c r="O47" i="14"/>
  <c r="P46" i="14"/>
  <c r="O46" i="14"/>
  <c r="P45" i="14"/>
  <c r="O45" i="14"/>
  <c r="P44" i="14"/>
  <c r="O44" i="14"/>
  <c r="P43" i="14"/>
  <c r="O43" i="14"/>
  <c r="P42" i="14"/>
  <c r="O42" i="14"/>
  <c r="P41" i="14"/>
  <c r="O41" i="14"/>
  <c r="P40" i="14"/>
  <c r="O40" i="14"/>
  <c r="P39" i="14"/>
  <c r="O39" i="14"/>
  <c r="P38" i="14"/>
  <c r="O38" i="14"/>
  <c r="P37" i="14"/>
  <c r="O37" i="14"/>
  <c r="P36" i="14"/>
  <c r="O36" i="14"/>
  <c r="P35" i="14"/>
  <c r="O35" i="14"/>
  <c r="P34" i="14"/>
  <c r="O34" i="14"/>
  <c r="P33" i="14"/>
  <c r="O33" i="14"/>
  <c r="P32" i="14"/>
  <c r="O32" i="14"/>
  <c r="P31" i="14"/>
  <c r="O31" i="14"/>
  <c r="P30" i="14"/>
  <c r="O30" i="14"/>
  <c r="P25" i="14"/>
  <c r="O25" i="14"/>
  <c r="P24" i="14"/>
  <c r="O24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P17" i="14"/>
  <c r="O17" i="14"/>
  <c r="P16" i="14"/>
  <c r="O16" i="14"/>
  <c r="P15" i="14"/>
  <c r="O15" i="14"/>
  <c r="P14" i="14"/>
  <c r="O14" i="14"/>
  <c r="P13" i="14"/>
  <c r="O13" i="14"/>
  <c r="P12" i="14"/>
  <c r="O12" i="14"/>
  <c r="P11" i="14"/>
  <c r="O11" i="14"/>
  <c r="P10" i="14"/>
  <c r="O10" i="14"/>
  <c r="P9" i="14"/>
  <c r="O9" i="14"/>
  <c r="P8" i="14"/>
  <c r="O8" i="14"/>
  <c r="P7" i="14"/>
  <c r="O7" i="14"/>
  <c r="P6" i="14"/>
  <c r="O6" i="14"/>
  <c r="P5" i="14"/>
  <c r="O5" i="14"/>
  <c r="P4" i="14"/>
  <c r="O4" i="14"/>
  <c r="P3" i="14"/>
  <c r="P50" i="13"/>
  <c r="O50" i="13"/>
  <c r="P49" i="13"/>
  <c r="O49" i="13"/>
  <c r="P48" i="13"/>
  <c r="O48" i="13"/>
  <c r="P47" i="13"/>
  <c r="O47" i="13"/>
  <c r="P46" i="13"/>
  <c r="O46" i="13"/>
  <c r="P45" i="13"/>
  <c r="O45" i="13"/>
  <c r="P44" i="13"/>
  <c r="O44" i="13"/>
  <c r="P43" i="13"/>
  <c r="O43" i="13"/>
  <c r="P42" i="13"/>
  <c r="O42" i="13"/>
  <c r="P41" i="13"/>
  <c r="O41" i="13"/>
  <c r="P40" i="13"/>
  <c r="O40" i="13"/>
  <c r="P39" i="13"/>
  <c r="O39" i="13"/>
  <c r="P38" i="13"/>
  <c r="O38" i="13"/>
  <c r="P37" i="13"/>
  <c r="O37" i="13"/>
  <c r="P36" i="13"/>
  <c r="O36" i="13"/>
  <c r="P35" i="13"/>
  <c r="O35" i="13"/>
  <c r="P34" i="13"/>
  <c r="O34" i="13"/>
  <c r="P33" i="13"/>
  <c r="O33" i="13"/>
  <c r="P32" i="13"/>
  <c r="O32" i="13"/>
  <c r="P31" i="13"/>
  <c r="O31" i="13"/>
  <c r="P30" i="13"/>
  <c r="O30" i="13"/>
  <c r="P25" i="13"/>
  <c r="O25" i="13"/>
  <c r="P24" i="13"/>
  <c r="O24" i="13"/>
  <c r="P23" i="13"/>
  <c r="O23" i="13"/>
  <c r="P22" i="13"/>
  <c r="O22" i="13"/>
  <c r="P21" i="13"/>
  <c r="O21" i="13"/>
  <c r="P20" i="13"/>
  <c r="O20" i="13"/>
  <c r="P19" i="13"/>
  <c r="O19" i="13"/>
  <c r="P18" i="13"/>
  <c r="O18" i="13"/>
  <c r="P17" i="13"/>
  <c r="O17" i="13"/>
  <c r="P16" i="13"/>
  <c r="O16" i="13"/>
  <c r="P15" i="13"/>
  <c r="O15" i="13"/>
  <c r="P14" i="13"/>
  <c r="O14" i="13"/>
  <c r="P13" i="13"/>
  <c r="O13" i="13"/>
  <c r="P12" i="13"/>
  <c r="O12" i="13"/>
  <c r="P11" i="13"/>
  <c r="O11" i="13"/>
  <c r="P10" i="13"/>
  <c r="O10" i="13"/>
  <c r="P9" i="13"/>
  <c r="O9" i="13"/>
  <c r="P8" i="13"/>
  <c r="O8" i="13"/>
  <c r="P7" i="13"/>
  <c r="O7" i="13"/>
  <c r="P6" i="13"/>
  <c r="O6" i="13"/>
  <c r="P5" i="13"/>
  <c r="O5" i="13"/>
  <c r="P4" i="13"/>
  <c r="O4" i="13"/>
  <c r="P3" i="13"/>
  <c r="O3" i="13"/>
  <c r="P50" i="12"/>
  <c r="O50" i="12"/>
  <c r="P49" i="12"/>
  <c r="O49" i="12"/>
  <c r="P48" i="12"/>
  <c r="O48" i="12"/>
  <c r="P47" i="12"/>
  <c r="O47" i="12"/>
  <c r="P46" i="12"/>
  <c r="O46" i="12"/>
  <c r="P45" i="12"/>
  <c r="O45" i="12"/>
  <c r="P44" i="12"/>
  <c r="O44" i="12"/>
  <c r="P43" i="12"/>
  <c r="O43" i="12"/>
  <c r="P42" i="12"/>
  <c r="O42" i="12"/>
  <c r="P41" i="12"/>
  <c r="O41" i="12"/>
  <c r="P40" i="12"/>
  <c r="O40" i="12"/>
  <c r="P39" i="12"/>
  <c r="O39" i="12"/>
  <c r="P38" i="12"/>
  <c r="O38" i="12"/>
  <c r="P37" i="12"/>
  <c r="O37" i="12"/>
  <c r="P36" i="12"/>
  <c r="O36" i="12"/>
  <c r="P35" i="12"/>
  <c r="O35" i="12"/>
  <c r="P34" i="12"/>
  <c r="O34" i="12"/>
  <c r="P33" i="12"/>
  <c r="O33" i="12"/>
  <c r="P32" i="12"/>
  <c r="O32" i="12"/>
  <c r="P31" i="12"/>
  <c r="O31" i="12"/>
  <c r="P30" i="12"/>
  <c r="O30" i="12"/>
  <c r="P25" i="12"/>
  <c r="O25" i="12"/>
  <c r="P24" i="12"/>
  <c r="O24" i="12"/>
  <c r="P23" i="12"/>
  <c r="O23" i="12"/>
  <c r="P22" i="12"/>
  <c r="O22" i="12"/>
  <c r="P21" i="12"/>
  <c r="O21" i="12"/>
  <c r="P20" i="12"/>
  <c r="O20" i="12"/>
  <c r="P19" i="12"/>
  <c r="O19" i="12"/>
  <c r="P18" i="12"/>
  <c r="O18" i="12"/>
  <c r="P17" i="12"/>
  <c r="O17" i="12"/>
  <c r="P16" i="12"/>
  <c r="O16" i="12"/>
  <c r="P15" i="12"/>
  <c r="O15" i="12"/>
  <c r="P14" i="12"/>
  <c r="O14" i="12"/>
  <c r="P13" i="12"/>
  <c r="O13" i="12"/>
  <c r="P12" i="12"/>
  <c r="O12" i="12"/>
  <c r="P11" i="12"/>
  <c r="O11" i="12"/>
  <c r="P10" i="12"/>
  <c r="O10" i="12"/>
  <c r="P9" i="12"/>
  <c r="O9" i="12"/>
  <c r="P8" i="12"/>
  <c r="O8" i="12"/>
  <c r="P7" i="12"/>
  <c r="O7" i="12"/>
  <c r="P6" i="12"/>
  <c r="O6" i="12"/>
  <c r="P5" i="12"/>
  <c r="O5" i="12"/>
  <c r="P4" i="12"/>
  <c r="O4" i="12"/>
  <c r="P3" i="12"/>
  <c r="O3" i="12"/>
  <c r="P50" i="11"/>
  <c r="O50" i="11"/>
  <c r="P49" i="11"/>
  <c r="O49" i="11"/>
  <c r="P48" i="11"/>
  <c r="O48" i="11"/>
  <c r="P47" i="11"/>
  <c r="O47" i="11"/>
  <c r="P46" i="11"/>
  <c r="O46" i="11"/>
  <c r="P45" i="11"/>
  <c r="O45" i="11"/>
  <c r="P44" i="11"/>
  <c r="O44" i="11"/>
  <c r="P43" i="11"/>
  <c r="O43" i="11"/>
  <c r="P42" i="11"/>
  <c r="O42" i="11"/>
  <c r="P41" i="11"/>
  <c r="O41" i="11"/>
  <c r="P40" i="11"/>
  <c r="O40" i="11"/>
  <c r="P39" i="11"/>
  <c r="O39" i="11"/>
  <c r="P38" i="11"/>
  <c r="O38" i="11"/>
  <c r="P37" i="11"/>
  <c r="O37" i="11"/>
  <c r="P36" i="11"/>
  <c r="O36" i="11"/>
  <c r="P35" i="11"/>
  <c r="O35" i="11"/>
  <c r="P34" i="11"/>
  <c r="O34" i="11"/>
  <c r="P33" i="11"/>
  <c r="O33" i="11"/>
  <c r="P32" i="11"/>
  <c r="O32" i="11"/>
  <c r="P31" i="11"/>
  <c r="O31" i="11"/>
  <c r="P30" i="11"/>
  <c r="O30" i="11"/>
  <c r="P25" i="11"/>
  <c r="O25" i="11"/>
  <c r="P24" i="11"/>
  <c r="O24" i="11"/>
  <c r="P23" i="11"/>
  <c r="O23" i="11"/>
  <c r="P22" i="11"/>
  <c r="O22" i="11"/>
  <c r="P21" i="11"/>
  <c r="O21" i="11"/>
  <c r="P20" i="11"/>
  <c r="O20" i="11"/>
  <c r="P19" i="11"/>
  <c r="O19" i="11"/>
  <c r="P18" i="11"/>
  <c r="O18" i="11"/>
  <c r="P17" i="11"/>
  <c r="O17" i="11"/>
  <c r="P16" i="11"/>
  <c r="O16" i="11"/>
  <c r="P15" i="11"/>
  <c r="O15" i="11"/>
  <c r="P14" i="11"/>
  <c r="O14" i="11"/>
  <c r="P13" i="11"/>
  <c r="O13" i="11"/>
  <c r="P12" i="11"/>
  <c r="O12" i="11"/>
  <c r="P11" i="11"/>
  <c r="O11" i="11"/>
  <c r="P10" i="11"/>
  <c r="O10" i="11"/>
  <c r="P9" i="11"/>
  <c r="O9" i="11"/>
  <c r="P8" i="11"/>
  <c r="O8" i="11"/>
  <c r="P7" i="11"/>
  <c r="O7" i="11"/>
  <c r="P6" i="11"/>
  <c r="O6" i="11"/>
  <c r="P5" i="11"/>
  <c r="O5" i="11"/>
  <c r="P4" i="11"/>
  <c r="O4" i="11"/>
  <c r="P3" i="11"/>
  <c r="O3" i="11"/>
  <c r="P50" i="10"/>
  <c r="O50" i="10"/>
  <c r="P49" i="10"/>
  <c r="O49" i="10"/>
  <c r="P48" i="10"/>
  <c r="O48" i="10"/>
  <c r="P47" i="10"/>
  <c r="O47" i="10"/>
  <c r="P46" i="10"/>
  <c r="O46" i="10"/>
  <c r="P45" i="10"/>
  <c r="O45" i="10"/>
  <c r="P44" i="10"/>
  <c r="O44" i="10"/>
  <c r="P43" i="10"/>
  <c r="O43" i="10"/>
  <c r="P42" i="10"/>
  <c r="O42" i="10"/>
  <c r="P41" i="10"/>
  <c r="O41" i="10"/>
  <c r="P40" i="10"/>
  <c r="O40" i="10"/>
  <c r="P39" i="10"/>
  <c r="O39" i="10"/>
  <c r="P38" i="10"/>
  <c r="O38" i="10"/>
  <c r="P37" i="10"/>
  <c r="O37" i="10"/>
  <c r="P36" i="10"/>
  <c r="O36" i="10"/>
  <c r="P35" i="10"/>
  <c r="O35" i="10"/>
  <c r="P34" i="10"/>
  <c r="O34" i="10"/>
  <c r="P33" i="10"/>
  <c r="O33" i="10"/>
  <c r="P32" i="10"/>
  <c r="O32" i="10"/>
  <c r="P31" i="10"/>
  <c r="O31" i="10"/>
  <c r="P30" i="10"/>
  <c r="O30" i="10"/>
  <c r="P25" i="10"/>
  <c r="O25" i="10"/>
  <c r="P24" i="10"/>
  <c r="O24" i="10"/>
  <c r="P23" i="10"/>
  <c r="O23" i="10"/>
  <c r="P22" i="10"/>
  <c r="O22" i="10"/>
  <c r="P21" i="10"/>
  <c r="O21" i="10"/>
  <c r="P20" i="10"/>
  <c r="O20" i="10"/>
  <c r="P19" i="10"/>
  <c r="O19" i="10"/>
  <c r="P18" i="10"/>
  <c r="O18" i="10"/>
  <c r="P17" i="10"/>
  <c r="O17" i="10"/>
  <c r="P16" i="10"/>
  <c r="O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9" i="10"/>
  <c r="O9" i="10"/>
  <c r="P8" i="10"/>
  <c r="O8" i="10"/>
  <c r="P7" i="10"/>
  <c r="O7" i="10"/>
  <c r="P6" i="10"/>
  <c r="O6" i="10"/>
  <c r="P5" i="10"/>
  <c r="O5" i="10"/>
  <c r="P4" i="10"/>
  <c r="O4" i="10"/>
  <c r="P3" i="10"/>
  <c r="O3" i="10"/>
  <c r="P50" i="9"/>
  <c r="O50" i="9"/>
  <c r="P49" i="9"/>
  <c r="O49" i="9"/>
  <c r="P48" i="9"/>
  <c r="O48" i="9"/>
  <c r="P47" i="9"/>
  <c r="O47" i="9"/>
  <c r="P46" i="9"/>
  <c r="O46" i="9"/>
  <c r="P45" i="9"/>
  <c r="O45" i="9"/>
  <c r="P44" i="9"/>
  <c r="O44" i="9"/>
  <c r="P43" i="9"/>
  <c r="O43" i="9"/>
  <c r="P42" i="9"/>
  <c r="O42" i="9"/>
  <c r="P41" i="9"/>
  <c r="O41" i="9"/>
  <c r="P40" i="9"/>
  <c r="O40" i="9"/>
  <c r="P39" i="9"/>
  <c r="O39" i="9"/>
  <c r="P38" i="9"/>
  <c r="O38" i="9"/>
  <c r="P37" i="9"/>
  <c r="O37" i="9"/>
  <c r="P36" i="9"/>
  <c r="O36" i="9"/>
  <c r="P35" i="9"/>
  <c r="O35" i="9"/>
  <c r="P34" i="9"/>
  <c r="O34" i="9"/>
  <c r="P33" i="9"/>
  <c r="O33" i="9"/>
  <c r="P32" i="9"/>
  <c r="O32" i="9"/>
  <c r="P31" i="9"/>
  <c r="O31" i="9"/>
  <c r="P30" i="9"/>
  <c r="O30" i="9"/>
  <c r="P25" i="9"/>
  <c r="O25" i="9"/>
  <c r="P24" i="9"/>
  <c r="O24" i="9"/>
  <c r="P23" i="9"/>
  <c r="O23" i="9"/>
  <c r="P22" i="9"/>
  <c r="O22" i="9"/>
  <c r="P21" i="9"/>
  <c r="O21" i="9"/>
  <c r="P20" i="9"/>
  <c r="O20" i="9"/>
  <c r="P19" i="9"/>
  <c r="O19" i="9"/>
  <c r="P18" i="9"/>
  <c r="O18" i="9"/>
  <c r="P17" i="9"/>
  <c r="O17" i="9"/>
  <c r="P16" i="9"/>
  <c r="O16" i="9"/>
  <c r="P15" i="9"/>
  <c r="O15" i="9"/>
  <c r="P14" i="9"/>
  <c r="O14" i="9"/>
  <c r="P13" i="9"/>
  <c r="O13" i="9"/>
  <c r="P12" i="9"/>
  <c r="O12" i="9"/>
  <c r="P11" i="9"/>
  <c r="O11" i="9"/>
  <c r="P10" i="9"/>
  <c r="O10" i="9"/>
  <c r="P9" i="9"/>
  <c r="O9" i="9"/>
  <c r="P8" i="9"/>
  <c r="O8" i="9"/>
  <c r="P7" i="9"/>
  <c r="O7" i="9"/>
  <c r="P6" i="9"/>
  <c r="O6" i="9"/>
  <c r="P5" i="9"/>
  <c r="O5" i="9"/>
  <c r="P4" i="9"/>
  <c r="O4" i="9"/>
  <c r="P3" i="9"/>
  <c r="O3" i="9"/>
  <c r="P50" i="8"/>
  <c r="O50" i="8"/>
  <c r="P49" i="8"/>
  <c r="O49" i="8"/>
  <c r="P48" i="8"/>
  <c r="O48" i="8"/>
  <c r="P47" i="8"/>
  <c r="O47" i="8"/>
  <c r="P46" i="8"/>
  <c r="O46" i="8"/>
  <c r="P45" i="8"/>
  <c r="O45" i="8"/>
  <c r="P44" i="8"/>
  <c r="O44" i="8"/>
  <c r="P43" i="8"/>
  <c r="O43" i="8"/>
  <c r="P42" i="8"/>
  <c r="O42" i="8"/>
  <c r="P41" i="8"/>
  <c r="O41" i="8"/>
  <c r="P40" i="8"/>
  <c r="O40" i="8"/>
  <c r="P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P31" i="8"/>
  <c r="O31" i="8"/>
  <c r="P30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7" i="8"/>
  <c r="O7" i="8"/>
  <c r="P6" i="8"/>
  <c r="O6" i="8"/>
  <c r="P5" i="8"/>
  <c r="O5" i="8"/>
  <c r="P4" i="8"/>
  <c r="O4" i="8"/>
  <c r="P3" i="8"/>
  <c r="P50" i="7"/>
  <c r="O50" i="7"/>
  <c r="P49" i="7"/>
  <c r="O49" i="7"/>
  <c r="P48" i="7"/>
  <c r="O48" i="7"/>
  <c r="P47" i="7"/>
  <c r="O47" i="7"/>
  <c r="P46" i="7"/>
  <c r="O46" i="7"/>
  <c r="P45" i="7"/>
  <c r="O45" i="7"/>
  <c r="P44" i="7"/>
  <c r="O44" i="7"/>
  <c r="P43" i="7"/>
  <c r="O43" i="7"/>
  <c r="P42" i="7"/>
  <c r="O42" i="7"/>
  <c r="P41" i="7"/>
  <c r="O41" i="7"/>
  <c r="P40" i="7"/>
  <c r="O40" i="7"/>
  <c r="P39" i="7"/>
  <c r="O39" i="7"/>
  <c r="P38" i="7"/>
  <c r="O38" i="7"/>
  <c r="P37" i="7"/>
  <c r="O37" i="7"/>
  <c r="P36" i="7"/>
  <c r="O36" i="7"/>
  <c r="P35" i="7"/>
  <c r="O35" i="7"/>
  <c r="P34" i="7"/>
  <c r="O34" i="7"/>
  <c r="P33" i="7"/>
  <c r="O33" i="7"/>
  <c r="P32" i="7"/>
  <c r="O32" i="7"/>
  <c r="P31" i="7"/>
  <c r="O31" i="7"/>
  <c r="P30" i="7"/>
  <c r="O30" i="7"/>
  <c r="P25" i="7"/>
  <c r="O25" i="7"/>
  <c r="P24" i="7"/>
  <c r="O24" i="7"/>
  <c r="P23" i="7"/>
  <c r="O23" i="7"/>
  <c r="P22" i="7"/>
  <c r="O22" i="7"/>
  <c r="P21" i="7"/>
  <c r="O21" i="7"/>
  <c r="P20" i="7"/>
  <c r="O20" i="7"/>
  <c r="P19" i="7"/>
  <c r="O19" i="7"/>
  <c r="P18" i="7"/>
  <c r="O18" i="7"/>
  <c r="P17" i="7"/>
  <c r="O17" i="7"/>
  <c r="P16" i="7"/>
  <c r="O16" i="7"/>
  <c r="P15" i="7"/>
  <c r="O15" i="7"/>
  <c r="P14" i="7"/>
  <c r="O14" i="7"/>
  <c r="P13" i="7"/>
  <c r="O13" i="7"/>
  <c r="P12" i="7"/>
  <c r="O12" i="7"/>
  <c r="P11" i="7"/>
  <c r="O11" i="7"/>
  <c r="P10" i="7"/>
  <c r="O10" i="7"/>
  <c r="P9" i="7"/>
  <c r="O9" i="7"/>
  <c r="P8" i="7"/>
  <c r="O8" i="7"/>
  <c r="P7" i="7"/>
  <c r="O7" i="7"/>
  <c r="P6" i="7"/>
  <c r="O6" i="7"/>
  <c r="P5" i="7"/>
  <c r="O5" i="7"/>
  <c r="P4" i="7"/>
  <c r="O4" i="7"/>
  <c r="P3" i="7"/>
  <c r="P50" i="5"/>
  <c r="O50" i="5"/>
  <c r="P49" i="5"/>
  <c r="O49" i="5"/>
  <c r="P48" i="5"/>
  <c r="O48" i="5"/>
  <c r="P47" i="5"/>
  <c r="O47" i="5"/>
  <c r="P46" i="5"/>
  <c r="O46" i="5"/>
  <c r="P45" i="5"/>
  <c r="O45" i="5"/>
  <c r="P44" i="5"/>
  <c r="O44" i="5"/>
  <c r="P43" i="5"/>
  <c r="O43" i="5"/>
  <c r="P42" i="5"/>
  <c r="O42" i="5"/>
  <c r="P41" i="5"/>
  <c r="O41" i="5"/>
  <c r="P40" i="5"/>
  <c r="O40" i="5"/>
  <c r="P39" i="5"/>
  <c r="O39" i="5"/>
  <c r="P38" i="5"/>
  <c r="O38" i="5"/>
  <c r="P37" i="5"/>
  <c r="O37" i="5"/>
  <c r="P36" i="5"/>
  <c r="O36" i="5"/>
  <c r="P35" i="5"/>
  <c r="O35" i="5"/>
  <c r="P34" i="5"/>
  <c r="O34" i="5"/>
  <c r="P33" i="5"/>
  <c r="O33" i="5"/>
  <c r="P32" i="5"/>
  <c r="O32" i="5"/>
  <c r="P31" i="5"/>
  <c r="O31" i="5"/>
  <c r="P30" i="5"/>
  <c r="O30" i="5"/>
  <c r="P25" i="5"/>
  <c r="O25" i="5"/>
  <c r="P24" i="5"/>
  <c r="O24" i="5"/>
  <c r="P23" i="5"/>
  <c r="O23" i="5"/>
  <c r="P22" i="5"/>
  <c r="O22" i="5"/>
  <c r="P21" i="5"/>
  <c r="O21" i="5"/>
  <c r="P20" i="5"/>
  <c r="O20" i="5"/>
  <c r="P19" i="5"/>
  <c r="O19" i="5"/>
  <c r="P18" i="5"/>
  <c r="O18" i="5"/>
  <c r="P17" i="5"/>
  <c r="O17" i="5"/>
  <c r="P16" i="5"/>
  <c r="O16" i="5"/>
  <c r="P15" i="5"/>
  <c r="O15" i="5"/>
  <c r="P14" i="5"/>
  <c r="O14" i="5"/>
  <c r="P13" i="5"/>
  <c r="O13" i="5"/>
  <c r="P12" i="5"/>
  <c r="O12" i="5"/>
  <c r="P11" i="5"/>
  <c r="O11" i="5"/>
  <c r="P10" i="5"/>
  <c r="O10" i="5"/>
  <c r="P9" i="5"/>
  <c r="O9" i="5"/>
  <c r="P8" i="5"/>
  <c r="O8" i="5"/>
  <c r="P7" i="5"/>
  <c r="O7" i="5"/>
  <c r="P6" i="5"/>
  <c r="O6" i="5"/>
  <c r="P5" i="5"/>
  <c r="O5" i="5"/>
  <c r="P4" i="5"/>
  <c r="O4" i="5"/>
  <c r="P3" i="5"/>
  <c r="O3" i="5"/>
  <c r="P50" i="20"/>
  <c r="O50" i="20"/>
  <c r="P49" i="20"/>
  <c r="O49" i="20"/>
  <c r="P48" i="20"/>
  <c r="O48" i="20"/>
  <c r="P47" i="20"/>
  <c r="O47" i="20"/>
  <c r="P46" i="20"/>
  <c r="O46" i="20"/>
  <c r="P45" i="20"/>
  <c r="O45" i="20"/>
  <c r="P44" i="20"/>
  <c r="O44" i="20"/>
  <c r="P43" i="20"/>
  <c r="O43" i="20"/>
  <c r="P42" i="20"/>
  <c r="O42" i="20"/>
  <c r="P41" i="20"/>
  <c r="O41" i="20"/>
  <c r="P40" i="20"/>
  <c r="O40" i="20"/>
  <c r="P39" i="20"/>
  <c r="O39" i="20"/>
  <c r="P38" i="20"/>
  <c r="O38" i="20"/>
  <c r="P37" i="20"/>
  <c r="O37" i="20"/>
  <c r="P36" i="20"/>
  <c r="O36" i="20"/>
  <c r="P35" i="20"/>
  <c r="O35" i="20"/>
  <c r="P34" i="20"/>
  <c r="O34" i="20"/>
  <c r="P33" i="20"/>
  <c r="O33" i="20"/>
  <c r="P32" i="20"/>
  <c r="O32" i="20"/>
  <c r="P31" i="20"/>
  <c r="O31" i="20"/>
  <c r="P30" i="20"/>
  <c r="O30" i="20"/>
  <c r="P25" i="20"/>
  <c r="O25" i="20"/>
  <c r="P24" i="20"/>
  <c r="O24" i="20"/>
  <c r="P23" i="20"/>
  <c r="O23" i="20"/>
  <c r="P22" i="20"/>
  <c r="O22" i="20"/>
  <c r="P21" i="20"/>
  <c r="O21" i="20"/>
  <c r="P20" i="20"/>
  <c r="O20" i="20"/>
  <c r="P19" i="20"/>
  <c r="O19" i="20"/>
  <c r="P18" i="20"/>
  <c r="O18" i="20"/>
  <c r="P17" i="20"/>
  <c r="O17" i="20"/>
  <c r="P16" i="20"/>
  <c r="O16" i="20"/>
  <c r="P15" i="20"/>
  <c r="O15" i="20"/>
  <c r="P14" i="20"/>
  <c r="O14" i="20"/>
  <c r="P13" i="20"/>
  <c r="O13" i="20"/>
  <c r="P12" i="20"/>
  <c r="O12" i="20"/>
  <c r="P11" i="20"/>
  <c r="O11" i="20"/>
  <c r="P10" i="20"/>
  <c r="O10" i="20"/>
  <c r="P9" i="20"/>
  <c r="O9" i="20"/>
  <c r="P8" i="20"/>
  <c r="O8" i="20"/>
  <c r="P7" i="20"/>
  <c r="O7" i="20"/>
  <c r="P6" i="20"/>
  <c r="O6" i="20"/>
  <c r="P5" i="20"/>
  <c r="O5" i="20"/>
  <c r="P4" i="20"/>
  <c r="O4" i="20"/>
  <c r="P3" i="20"/>
  <c r="O3" i="20"/>
  <c r="P50" i="4"/>
  <c r="O50" i="4"/>
  <c r="P49" i="4"/>
  <c r="O49" i="4"/>
  <c r="P48" i="4"/>
  <c r="O48" i="4"/>
  <c r="P47" i="4"/>
  <c r="O47" i="4"/>
  <c r="P46" i="4"/>
  <c r="O46" i="4"/>
  <c r="P45" i="4"/>
  <c r="O45" i="4"/>
  <c r="P44" i="4"/>
  <c r="O44" i="4"/>
  <c r="P43" i="4"/>
  <c r="O43" i="4"/>
  <c r="P42" i="4"/>
  <c r="O42" i="4"/>
  <c r="P41" i="4"/>
  <c r="O41" i="4"/>
  <c r="P40" i="4"/>
  <c r="O40" i="4"/>
  <c r="P39" i="4"/>
  <c r="O39" i="4"/>
  <c r="P38" i="4"/>
  <c r="O38" i="4"/>
  <c r="P37" i="4"/>
  <c r="O37" i="4"/>
  <c r="P36" i="4"/>
  <c r="O36" i="4"/>
  <c r="P35" i="4"/>
  <c r="O35" i="4"/>
  <c r="P34" i="4"/>
  <c r="O34" i="4"/>
  <c r="P33" i="4"/>
  <c r="O33" i="4"/>
  <c r="P32" i="4"/>
  <c r="O32" i="4"/>
  <c r="P31" i="4"/>
  <c r="O31" i="4"/>
  <c r="P30" i="4"/>
  <c r="O30" i="4"/>
  <c r="P25" i="4"/>
  <c r="O25" i="4"/>
  <c r="P24" i="4"/>
  <c r="O24" i="4"/>
  <c r="P23" i="4"/>
  <c r="O23" i="4"/>
  <c r="P22" i="4"/>
  <c r="O22" i="4"/>
  <c r="P21" i="4"/>
  <c r="O21" i="4"/>
  <c r="P20" i="4"/>
  <c r="O20" i="4"/>
  <c r="P19" i="4"/>
  <c r="O19" i="4"/>
  <c r="P18" i="4"/>
  <c r="O18" i="4"/>
  <c r="P17" i="4"/>
  <c r="O17" i="4"/>
  <c r="P16" i="4"/>
  <c r="O16" i="4"/>
  <c r="P15" i="4"/>
  <c r="O15" i="4"/>
  <c r="P14" i="4"/>
  <c r="O14" i="4"/>
  <c r="P13" i="4"/>
  <c r="O13" i="4"/>
  <c r="P12" i="4"/>
  <c r="O12" i="4"/>
  <c r="P11" i="4"/>
  <c r="O11" i="4"/>
  <c r="P10" i="4"/>
  <c r="O10" i="4"/>
  <c r="P9" i="4"/>
  <c r="O9" i="4"/>
  <c r="P8" i="4"/>
  <c r="O8" i="4"/>
  <c r="P7" i="4"/>
  <c r="O7" i="4"/>
  <c r="P6" i="4"/>
  <c r="O6" i="4"/>
  <c r="P5" i="4"/>
  <c r="O5" i="4"/>
  <c r="P4" i="4"/>
  <c r="O4" i="4"/>
  <c r="P3" i="4"/>
  <c r="O3" i="4"/>
  <c r="P50" i="3"/>
  <c r="O50" i="3"/>
  <c r="P49" i="3"/>
  <c r="O49" i="3"/>
  <c r="P48" i="3"/>
  <c r="O48" i="3"/>
  <c r="P47" i="3"/>
  <c r="O47" i="3"/>
  <c r="P46" i="3"/>
  <c r="O46" i="3"/>
  <c r="P45" i="3"/>
  <c r="O45" i="3"/>
  <c r="P44" i="3"/>
  <c r="O44" i="3"/>
  <c r="P43" i="3"/>
  <c r="O43" i="3"/>
  <c r="P42" i="3"/>
  <c r="O42" i="3"/>
  <c r="P41" i="3"/>
  <c r="O41" i="3"/>
  <c r="P40" i="3"/>
  <c r="O40" i="3"/>
  <c r="P39" i="3"/>
  <c r="O39" i="3"/>
  <c r="P38" i="3"/>
  <c r="O38" i="3"/>
  <c r="P37" i="3"/>
  <c r="O37" i="3"/>
  <c r="P36" i="3"/>
  <c r="O36" i="3"/>
  <c r="P35" i="3"/>
  <c r="O35" i="3"/>
  <c r="P34" i="3"/>
  <c r="O34" i="3"/>
  <c r="P33" i="3"/>
  <c r="O33" i="3"/>
  <c r="P32" i="3"/>
  <c r="O32" i="3"/>
  <c r="P31" i="3"/>
  <c r="O31" i="3"/>
  <c r="P30" i="3"/>
  <c r="O30" i="3"/>
  <c r="P25" i="3"/>
  <c r="O25" i="3"/>
  <c r="P24" i="3"/>
  <c r="O24" i="3"/>
  <c r="P23" i="3"/>
  <c r="O23" i="3"/>
  <c r="P22" i="3"/>
  <c r="O22" i="3"/>
  <c r="P21" i="3"/>
  <c r="O21" i="3"/>
  <c r="P20" i="3"/>
  <c r="O20" i="3"/>
  <c r="P19" i="3"/>
  <c r="O19" i="3"/>
  <c r="P18" i="3"/>
  <c r="O18" i="3"/>
  <c r="P17" i="3"/>
  <c r="O17" i="3"/>
  <c r="P16" i="3"/>
  <c r="O16" i="3"/>
  <c r="P15" i="3"/>
  <c r="O15" i="3"/>
  <c r="P14" i="3"/>
  <c r="O14" i="3"/>
  <c r="P13" i="3"/>
  <c r="O13" i="3"/>
  <c r="P12" i="3"/>
  <c r="O12" i="3"/>
  <c r="P11" i="3"/>
  <c r="O11" i="3"/>
  <c r="P10" i="3"/>
  <c r="O10" i="3"/>
  <c r="P9" i="3"/>
  <c r="O9" i="3"/>
  <c r="P8" i="3"/>
  <c r="O8" i="3"/>
  <c r="P7" i="3"/>
  <c r="O7" i="3"/>
  <c r="P6" i="3"/>
  <c r="O6" i="3"/>
  <c r="P5" i="3"/>
  <c r="O5" i="3"/>
  <c r="P4" i="3"/>
  <c r="O4" i="3"/>
  <c r="P3" i="3"/>
  <c r="P50" i="2"/>
  <c r="O50" i="2"/>
  <c r="P49" i="2"/>
  <c r="O49" i="2"/>
  <c r="P48" i="2"/>
  <c r="O48" i="2"/>
  <c r="P47" i="2"/>
  <c r="O47" i="2"/>
  <c r="P46" i="2"/>
  <c r="O46" i="2"/>
  <c r="P45" i="2"/>
  <c r="O45" i="2"/>
  <c r="P44" i="2"/>
  <c r="O44" i="2"/>
  <c r="P43" i="2"/>
  <c r="O43" i="2"/>
  <c r="P42" i="2"/>
  <c r="O42" i="2"/>
  <c r="P41" i="2"/>
  <c r="O41" i="2"/>
  <c r="P40" i="2"/>
  <c r="O40" i="2"/>
  <c r="P39" i="2"/>
  <c r="O39" i="2"/>
  <c r="P38" i="2"/>
  <c r="O38" i="2"/>
  <c r="P37" i="2"/>
  <c r="O37" i="2"/>
  <c r="P36" i="2"/>
  <c r="O36" i="2"/>
  <c r="P35" i="2"/>
  <c r="O35" i="2"/>
  <c r="P34" i="2"/>
  <c r="O34" i="2"/>
  <c r="P33" i="2"/>
  <c r="O33" i="2"/>
  <c r="P32" i="2"/>
  <c r="O32" i="2"/>
  <c r="P31" i="2"/>
  <c r="O31" i="2"/>
  <c r="P30" i="2"/>
  <c r="O30" i="2"/>
  <c r="P25" i="2"/>
  <c r="O25" i="2"/>
  <c r="P24" i="2"/>
  <c r="O24" i="2"/>
  <c r="P23" i="2"/>
  <c r="O23" i="2"/>
  <c r="P22" i="2"/>
  <c r="O22" i="2"/>
  <c r="P21" i="2"/>
  <c r="O21" i="2"/>
  <c r="P20" i="2"/>
  <c r="O20" i="2"/>
  <c r="P19" i="2"/>
  <c r="O19" i="2"/>
  <c r="P18" i="2"/>
  <c r="O18" i="2"/>
  <c r="P17" i="2"/>
  <c r="O17" i="2"/>
  <c r="P16" i="2"/>
  <c r="O16" i="2"/>
  <c r="P15" i="2"/>
  <c r="O15" i="2"/>
  <c r="P14" i="2"/>
  <c r="O14" i="2"/>
  <c r="P13" i="2"/>
  <c r="O13" i="2"/>
  <c r="P12" i="2"/>
  <c r="O12" i="2"/>
  <c r="P11" i="2"/>
  <c r="O11" i="2"/>
  <c r="P10" i="2"/>
  <c r="O10" i="2"/>
  <c r="P9" i="2"/>
  <c r="O9" i="2"/>
  <c r="P8" i="2"/>
  <c r="O8" i="2"/>
  <c r="P7" i="2"/>
  <c r="O7" i="2"/>
  <c r="P6" i="2"/>
  <c r="O6" i="2"/>
  <c r="P5" i="2"/>
  <c r="O5" i="2"/>
  <c r="P4" i="2"/>
  <c r="O4" i="2"/>
  <c r="P3" i="2"/>
  <c r="O3" i="2"/>
  <c r="O31" i="1"/>
  <c r="P31" i="1"/>
  <c r="O32" i="1"/>
  <c r="P32" i="1"/>
  <c r="O33" i="1"/>
  <c r="P33" i="1"/>
  <c r="O34" i="1"/>
  <c r="P34" i="1"/>
  <c r="O35" i="1"/>
  <c r="P35" i="1"/>
  <c r="O36" i="1"/>
  <c r="P36" i="1"/>
  <c r="O37" i="1"/>
  <c r="P37" i="1"/>
  <c r="O38" i="1"/>
  <c r="P38" i="1"/>
  <c r="O39" i="1"/>
  <c r="P39" i="1"/>
  <c r="O40" i="1"/>
  <c r="P40" i="1"/>
  <c r="O41" i="1"/>
  <c r="P41" i="1"/>
  <c r="O42" i="1"/>
  <c r="P42" i="1"/>
  <c r="O43" i="1"/>
  <c r="P43" i="1"/>
  <c r="O44" i="1"/>
  <c r="P44" i="1"/>
  <c r="O45" i="1"/>
  <c r="P45" i="1"/>
  <c r="O46" i="1"/>
  <c r="P46" i="1"/>
  <c r="O47" i="1"/>
  <c r="P47" i="1"/>
  <c r="O48" i="1"/>
  <c r="P48" i="1"/>
  <c r="O49" i="1"/>
  <c r="P49" i="1"/>
  <c r="O50" i="1"/>
  <c r="P50" i="1"/>
  <c r="O30" i="1"/>
  <c r="P30" i="1"/>
  <c r="O4" i="1"/>
  <c r="P4" i="1"/>
  <c r="O5" i="1"/>
  <c r="P5" i="1"/>
  <c r="O6" i="1"/>
  <c r="P6" i="1"/>
  <c r="O7" i="1"/>
  <c r="P7" i="1"/>
  <c r="O8" i="1"/>
  <c r="P8" i="1"/>
  <c r="O9" i="1"/>
  <c r="P9" i="1"/>
  <c r="O10" i="1"/>
  <c r="P10" i="1"/>
  <c r="O11" i="1"/>
  <c r="P11" i="1"/>
  <c r="O12" i="1"/>
  <c r="P12" i="1"/>
  <c r="O13" i="1"/>
  <c r="P13" i="1"/>
  <c r="O14" i="1"/>
  <c r="P14" i="1"/>
  <c r="O15" i="1"/>
  <c r="P15" i="1"/>
  <c r="O16" i="1"/>
  <c r="P16" i="1"/>
  <c r="O17" i="1"/>
  <c r="P17" i="1"/>
  <c r="O18" i="1"/>
  <c r="P18" i="1"/>
  <c r="O19" i="1"/>
  <c r="P19" i="1"/>
  <c r="O20" i="1"/>
  <c r="P20" i="1"/>
  <c r="O21" i="1"/>
  <c r="P21" i="1"/>
  <c r="O22" i="1"/>
  <c r="P22" i="1"/>
  <c r="O23" i="1"/>
  <c r="P23" i="1"/>
  <c r="O24" i="1"/>
  <c r="P24" i="1"/>
  <c r="O25" i="1"/>
  <c r="P25" i="1"/>
  <c r="P3" i="1"/>
  <c r="O3" i="1"/>
  <c r="M50" i="17" l="1"/>
  <c r="K50" i="19"/>
  <c r="M50" i="14"/>
  <c r="J50" i="13"/>
  <c r="N50" i="10"/>
  <c r="I50" i="9"/>
  <c r="M50" i="8"/>
  <c r="E50" i="7"/>
  <c r="N50" i="5"/>
  <c r="M50" i="20"/>
  <c r="G50" i="4"/>
  <c r="H50" i="3"/>
  <c r="J50" i="2"/>
  <c r="D50" i="2"/>
  <c r="F50" i="1"/>
  <c r="D50" i="1"/>
  <c r="E50" i="20"/>
  <c r="F50" i="20"/>
  <c r="G50" i="20"/>
  <c r="H50" i="20"/>
  <c r="I50" i="20"/>
  <c r="J50" i="20"/>
  <c r="K50" i="20"/>
  <c r="L50" i="20"/>
  <c r="N50" i="20"/>
  <c r="D50" i="20"/>
  <c r="E50" i="19"/>
  <c r="F50" i="19"/>
  <c r="G50" i="19"/>
  <c r="H50" i="19"/>
  <c r="I50" i="19"/>
  <c r="J50" i="19"/>
  <c r="L50" i="19"/>
  <c r="M50" i="19"/>
  <c r="N50" i="19"/>
  <c r="D50" i="19"/>
  <c r="M27" i="20" l="1"/>
  <c r="M28" i="20"/>
  <c r="M28" i="19"/>
  <c r="M27" i="14"/>
  <c r="M27" i="19"/>
  <c r="E50" i="17" l="1"/>
  <c r="F50" i="17"/>
  <c r="G50" i="17"/>
  <c r="H50" i="17"/>
  <c r="I50" i="17"/>
  <c r="J50" i="17"/>
  <c r="K50" i="17"/>
  <c r="L50" i="17"/>
  <c r="N50" i="17"/>
  <c r="D50" i="17"/>
  <c r="E50" i="16"/>
  <c r="F50" i="16"/>
  <c r="G50" i="16"/>
  <c r="H50" i="16"/>
  <c r="I50" i="16"/>
  <c r="J50" i="16"/>
  <c r="K50" i="16"/>
  <c r="L50" i="16"/>
  <c r="M50" i="16"/>
  <c r="N50" i="16"/>
  <c r="D50" i="16"/>
  <c r="E50" i="14"/>
  <c r="F50" i="14"/>
  <c r="G50" i="14"/>
  <c r="H50" i="14"/>
  <c r="I50" i="14"/>
  <c r="J50" i="14"/>
  <c r="K50" i="14"/>
  <c r="L50" i="14"/>
  <c r="N50" i="14"/>
  <c r="D50" i="14"/>
  <c r="E50" i="13"/>
  <c r="F50" i="13"/>
  <c r="G50" i="13"/>
  <c r="H50" i="13"/>
  <c r="I50" i="13"/>
  <c r="K50" i="13"/>
  <c r="L50" i="13"/>
  <c r="M50" i="13"/>
  <c r="N50" i="13"/>
  <c r="D50" i="13"/>
  <c r="E50" i="12"/>
  <c r="F50" i="12"/>
  <c r="G50" i="12"/>
  <c r="H50" i="12"/>
  <c r="I50" i="12"/>
  <c r="J50" i="12"/>
  <c r="K50" i="12"/>
  <c r="L50" i="12"/>
  <c r="M50" i="12"/>
  <c r="N50" i="12"/>
  <c r="D50" i="12"/>
  <c r="E50" i="11"/>
  <c r="F50" i="11"/>
  <c r="G50" i="11"/>
  <c r="H50" i="11"/>
  <c r="I50" i="11"/>
  <c r="J50" i="11"/>
  <c r="K50" i="11"/>
  <c r="L50" i="11"/>
  <c r="M50" i="11"/>
  <c r="N50" i="11"/>
  <c r="D50" i="11"/>
  <c r="E50" i="10"/>
  <c r="F50" i="10"/>
  <c r="G50" i="10"/>
  <c r="H50" i="10"/>
  <c r="I50" i="10"/>
  <c r="J50" i="10"/>
  <c r="K50" i="10"/>
  <c r="L50" i="10"/>
  <c r="M50" i="10"/>
  <c r="D50" i="10"/>
  <c r="E50" i="9"/>
  <c r="F50" i="9"/>
  <c r="G50" i="9"/>
  <c r="H50" i="9"/>
  <c r="J50" i="9"/>
  <c r="K50" i="9"/>
  <c r="L50" i="9"/>
  <c r="M50" i="9"/>
  <c r="N50" i="9"/>
  <c r="D50" i="9"/>
  <c r="E50" i="8"/>
  <c r="F50" i="8"/>
  <c r="G50" i="8"/>
  <c r="H50" i="8"/>
  <c r="I50" i="8"/>
  <c r="J50" i="8"/>
  <c r="K50" i="8"/>
  <c r="L50" i="8"/>
  <c r="N50" i="8"/>
  <c r="D50" i="8"/>
  <c r="F50" i="7"/>
  <c r="G50" i="7"/>
  <c r="H50" i="7"/>
  <c r="I50" i="7"/>
  <c r="J50" i="7"/>
  <c r="K50" i="7"/>
  <c r="L50" i="7"/>
  <c r="M50" i="7"/>
  <c r="N50" i="7"/>
  <c r="D50" i="7"/>
  <c r="E50" i="5"/>
  <c r="F50" i="5"/>
  <c r="G50" i="5"/>
  <c r="H50" i="5"/>
  <c r="I50" i="5"/>
  <c r="J50" i="5"/>
  <c r="K50" i="5"/>
  <c r="L50" i="5"/>
  <c r="M50" i="5"/>
  <c r="D50" i="5"/>
  <c r="E50" i="4"/>
  <c r="F50" i="4"/>
  <c r="H50" i="4"/>
  <c r="I50" i="4"/>
  <c r="J50" i="4"/>
  <c r="K50" i="4"/>
  <c r="L50" i="4"/>
  <c r="M50" i="4"/>
  <c r="N50" i="4"/>
  <c r="D50" i="4"/>
  <c r="E50" i="3"/>
  <c r="F50" i="3"/>
  <c r="G50" i="3"/>
  <c r="I50" i="3"/>
  <c r="J50" i="3"/>
  <c r="K50" i="3"/>
  <c r="L50" i="3"/>
  <c r="M50" i="3"/>
  <c r="N50" i="3"/>
  <c r="D50" i="3"/>
  <c r="E50" i="2"/>
  <c r="F50" i="2"/>
  <c r="G50" i="2"/>
  <c r="H50" i="2"/>
  <c r="I50" i="2"/>
  <c r="K50" i="2"/>
  <c r="L50" i="2"/>
  <c r="M50" i="2"/>
  <c r="N50" i="2"/>
  <c r="N50" i="1" l="1"/>
  <c r="H50" i="1"/>
  <c r="I50" i="1"/>
  <c r="J50" i="1"/>
  <c r="K50" i="1"/>
  <c r="L50" i="1"/>
  <c r="M50" i="1"/>
  <c r="E50" i="1"/>
  <c r="G50" i="1"/>
  <c r="M27" i="5"/>
  <c r="M27" i="17" l="1"/>
  <c r="M28" i="16"/>
  <c r="M27" i="16"/>
  <c r="M28" i="14"/>
  <c r="M28" i="13"/>
  <c r="M27" i="13"/>
  <c r="M28" i="12"/>
  <c r="M27" i="12"/>
  <c r="M28" i="11"/>
  <c r="M27" i="11"/>
  <c r="M28" i="10"/>
  <c r="M27" i="10"/>
  <c r="M28" i="9"/>
  <c r="M27" i="9"/>
  <c r="M28" i="8"/>
  <c r="M27" i="8"/>
  <c r="M28" i="7"/>
  <c r="M27" i="7"/>
  <c r="M28" i="5"/>
  <c r="M28" i="17"/>
  <c r="M28" i="4"/>
  <c r="M27" i="4"/>
  <c r="M28" i="3"/>
  <c r="M27" i="3"/>
  <c r="M28" i="2"/>
  <c r="M27" i="2"/>
  <c r="M28" i="1"/>
  <c r="M27" i="1"/>
</calcChain>
</file>

<file path=xl/sharedStrings.xml><?xml version="1.0" encoding="utf-8"?>
<sst xmlns="http://schemas.openxmlformats.org/spreadsheetml/2006/main" count="1463" uniqueCount="90">
  <si>
    <t>Term</t>
  </si>
  <si>
    <t>_2006</t>
  </si>
  <si>
    <t>_2007</t>
  </si>
  <si>
    <t>_2008</t>
  </si>
  <si>
    <t>_2009</t>
  </si>
  <si>
    <t>_2010</t>
  </si>
  <si>
    <t>_2011</t>
  </si>
  <si>
    <t>_2012</t>
  </si>
  <si>
    <t>_2013</t>
  </si>
  <si>
    <t>_2014</t>
  </si>
  <si>
    <t>_2015</t>
  </si>
  <si>
    <t>_2016</t>
  </si>
  <si>
    <t>Fall</t>
  </si>
  <si>
    <t>All FY</t>
  </si>
  <si>
    <t>Total Faculty Roster</t>
  </si>
  <si>
    <t>Faculty All Funds</t>
  </si>
  <si>
    <t>Faculty Age 70 or Older</t>
  </si>
  <si>
    <t>Faculty Age 65-69</t>
  </si>
  <si>
    <t>Faculty Age 60-64</t>
  </si>
  <si>
    <t>Instructional Academic Staff GPR</t>
  </si>
  <si>
    <t>Instructional FTE on GPR (Fac &amp; Inst Acad Staff, Excluding TAs)</t>
  </si>
  <si>
    <t>Undergraduate Credits Generated</t>
  </si>
  <si>
    <t>Graduate Credits Generated</t>
  </si>
  <si>
    <t>Total Credits Generated</t>
  </si>
  <si>
    <t>Undergraduate Majors - Headcount</t>
  </si>
  <si>
    <t>Graduate Majors - Headcount (College)</t>
  </si>
  <si>
    <t>Graduate Majors - Headcount (Campus)</t>
  </si>
  <si>
    <t>% of Undergrad Majors in College</t>
  </si>
  <si>
    <t>% of Grad Majors in College</t>
  </si>
  <si>
    <t>Undergraduate Degrees Granted</t>
  </si>
  <si>
    <t>% of College Undergrad Degrees</t>
  </si>
  <si>
    <t>PhD Degrees</t>
  </si>
  <si>
    <t>Masters Degress</t>
  </si>
  <si>
    <t>Graduate Degrees Granted</t>
  </si>
  <si>
    <t>% of College Graduate Degrees</t>
  </si>
  <si>
    <t>Extramural Awards - Federal</t>
  </si>
  <si>
    <t>Extramural Awards - Non-Federal</t>
  </si>
  <si>
    <t>Description</t>
  </si>
  <si>
    <t>Agronomy</t>
  </si>
  <si>
    <t>Animal Sciences</t>
  </si>
  <si>
    <t>Bacteriology</t>
  </si>
  <si>
    <t>Biological Systems Engineering</t>
  </si>
  <si>
    <t>Community &amp; Environmental Sociology</t>
  </si>
  <si>
    <t>Dairy Science</t>
  </si>
  <si>
    <t>Entomology</t>
  </si>
  <si>
    <t>Food Science</t>
  </si>
  <si>
    <t>Forest &amp; Wildlife Ecology</t>
  </si>
  <si>
    <t>Genetics</t>
  </si>
  <si>
    <t>Horticulture</t>
  </si>
  <si>
    <t>Life Sciences Communication</t>
  </si>
  <si>
    <t>Plant Pathology</t>
  </si>
  <si>
    <t>Soil Science</t>
  </si>
  <si>
    <t>Agricultural and Applied Economics</t>
  </si>
  <si>
    <t>ALL Majors per Faculty FTE</t>
  </si>
  <si>
    <t>ALL Credits per Faculty FTE</t>
  </si>
  <si>
    <t>These worksheets contain data obtained from the following sources:
-Department Planning Profiles, APIR: https://apir.wisc.edu/deptplanningprof.htm
-Trends in Degrees, APIR: https://dataviz.wisc.edu/views/TrendsinDegreesandRelatedData_0/Welcome?:embed=y&amp;:showShareOptions=true&amp;:display_count=no&amp;:showVizHome=no
-Trends in Student Enrollments, APIR: https://dataviz.wisc.edu/views/TrendsinStudentEnrollments/Homepage?:embed=y&amp;:showShareOptions=true&amp;:display_count=no&amp;:showVizHome=no
*Data are reported for the fiscal year. 2006 refers to the 2006 fiscal year, i.e. fall 2005 and spring 2006.</t>
  </si>
  <si>
    <t>Extension Faculty (104/143)</t>
  </si>
  <si>
    <t>Cluster Faculty</t>
  </si>
  <si>
    <t>Faculty on 101 Funds</t>
  </si>
  <si>
    <t>Academic Staff on 101 Funds</t>
  </si>
  <si>
    <t>University Staff on 101 Funds</t>
  </si>
  <si>
    <t>Faculty on Other Funds</t>
  </si>
  <si>
    <t>Academic Staff on Other Funds</t>
  </si>
  <si>
    <t>University Staff on Other Funds</t>
  </si>
  <si>
    <t>Extension Academic Staff (104/143)</t>
  </si>
  <si>
    <t>SA(RA) 101</t>
  </si>
  <si>
    <t>Total Faculty and Staff</t>
  </si>
  <si>
    <t>SA(TA) 101</t>
  </si>
  <si>
    <t>ET Other Funds</t>
  </si>
  <si>
    <t>_2017</t>
  </si>
  <si>
    <t>Extension ET (104/143)</t>
  </si>
  <si>
    <t>Extension University Staff (104/143)</t>
  </si>
  <si>
    <t>CL Other Funds</t>
  </si>
  <si>
    <t>Classified LTE Other Funds</t>
  </si>
  <si>
    <t>Employees in Training Other Funds</t>
  </si>
  <si>
    <t>Nutritional Sciences</t>
  </si>
  <si>
    <t>Biochemistry</t>
  </si>
  <si>
    <t>SA(Project Assistant) 101</t>
  </si>
  <si>
    <t>SA(Research Assistant) 101</t>
  </si>
  <si>
    <t>SA(Teaching Assistant) 101</t>
  </si>
  <si>
    <t>Employees in Training 101</t>
  </si>
  <si>
    <t>Limited Appointee 101</t>
  </si>
  <si>
    <t>Classified LTE 101</t>
  </si>
  <si>
    <t>Faculty Extension (104/143)</t>
  </si>
  <si>
    <t>Academic Staff Extension (104/143)</t>
  </si>
  <si>
    <t>University Staff Extension (104/143)</t>
  </si>
  <si>
    <t>Employees in Training Extension (104/143)</t>
  </si>
  <si>
    <t>Limited Appointee Extension (104/143)</t>
  </si>
  <si>
    <t>average</t>
  </si>
  <si>
    <t xml:space="preserve">standard deviation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</si>
</sst>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20"/>
      <color theme="4" tint="-0.249977111117893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Font="1" applyFill="1" applyBorder="1"/>
    <xf numFmtId="0" fontId="0" fillId="0" borderId="0" xfId="0" applyFont="1" applyFill="1" applyBorder="1"/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0" fillId="0" borderId="0" xfId="0" applyFill="1"/>
    <xf numFmtId="2" fontId="0" fillId="0" borderId="0" xfId="0" applyNumberFormat="1"/>
    <xf numFmtId="0" fontId="2" fillId="0" borderId="0" xfId="0" applyFont="1" applyFill="1"/>
    <xf numFmtId="0" fontId="0" fillId="0" borderId="2" xfId="0" applyFont="1" applyFill="1" applyBorder="1"/>
    <xf numFmtId="0" fontId="3" fillId="0" borderId="1" xfId="0" applyFont="1" applyFill="1" applyBorder="1"/>
    <xf numFmtId="0" fontId="3" fillId="0" borderId="2" xfId="0" applyFont="1" applyFill="1" applyBorder="1"/>
    <xf numFmtId="0" fontId="4" fillId="0" borderId="0" xfId="0" applyFont="1" applyFill="1"/>
    <xf numFmtId="0" fontId="3" fillId="0" borderId="0" xfId="0" applyFont="1" applyFill="1"/>
    <xf numFmtId="2" fontId="0" fillId="0" borderId="0" xfId="0" applyNumberFormat="1" applyFill="1"/>
    <xf numFmtId="164" fontId="0" fillId="0" borderId="0" xfId="0" applyNumberForma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5" x14ac:dyDescent="0.25"/>
  <cols>
    <col min="1" max="1" width="174.28515625" customWidth="1"/>
  </cols>
  <sheetData>
    <row r="1" spans="1:1" ht="90" x14ac:dyDescent="0.25">
      <c r="A1" s="5" t="s">
        <v>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0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6.85546875" customWidth="1"/>
    <col min="2" max="2" width="56.42578125" bestFit="1" customWidth="1"/>
    <col min="3" max="14" width="9.140625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52</v>
      </c>
    </row>
    <row r="2" spans="1:16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 s="1">
        <v>25.9</v>
      </c>
      <c r="D3" s="1">
        <v>24.9</v>
      </c>
      <c r="E3" s="1">
        <v>23.9</v>
      </c>
      <c r="F3" s="1">
        <v>21.9</v>
      </c>
      <c r="G3" s="1">
        <v>21.9</v>
      </c>
      <c r="H3" s="1">
        <v>19.899999999999999</v>
      </c>
      <c r="I3" s="1">
        <v>18.899999999999999</v>
      </c>
      <c r="J3" s="1">
        <v>21.9</v>
      </c>
      <c r="K3" s="1">
        <v>21.9</v>
      </c>
      <c r="L3" s="1">
        <v>21.9</v>
      </c>
      <c r="M3" s="1">
        <v>21.9</v>
      </c>
      <c r="O3" s="15">
        <f>AVERAGE(I3:M3)</f>
        <v>21.3</v>
      </c>
      <c r="P3" s="15">
        <f>STDEV(I3:M3)</f>
        <v>1.3416407864998738</v>
      </c>
    </row>
    <row r="4" spans="1:16" x14ac:dyDescent="0.25">
      <c r="A4" t="s">
        <v>12</v>
      </c>
      <c r="B4" s="1" t="s">
        <v>16</v>
      </c>
      <c r="C4" s="1">
        <v>0</v>
      </c>
      <c r="D4" s="1">
        <v>0</v>
      </c>
      <c r="E4" s="1">
        <v>0</v>
      </c>
      <c r="F4" s="1">
        <v>0</v>
      </c>
      <c r="G4" s="1">
        <v>1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O4" s="15">
        <f t="shared" ref="O4:O26" si="0">AVERAGE(I4:M4)</f>
        <v>0</v>
      </c>
      <c r="P4" s="15">
        <f t="shared" ref="P4:P25" si="1">STDEV(I4:M4)</f>
        <v>0</v>
      </c>
    </row>
    <row r="5" spans="1:16" x14ac:dyDescent="0.25">
      <c r="A5" t="s">
        <v>12</v>
      </c>
      <c r="B5" s="1" t="s">
        <v>17</v>
      </c>
      <c r="C5" s="1">
        <v>1</v>
      </c>
      <c r="D5" s="1">
        <v>2</v>
      </c>
      <c r="E5" s="1">
        <v>2</v>
      </c>
      <c r="F5" s="1">
        <v>2</v>
      </c>
      <c r="G5" s="1">
        <v>1</v>
      </c>
      <c r="H5" s="1">
        <v>1</v>
      </c>
      <c r="I5" s="1">
        <v>0</v>
      </c>
      <c r="J5" s="1">
        <v>0</v>
      </c>
      <c r="K5" s="1">
        <v>0</v>
      </c>
      <c r="L5" s="1">
        <v>0</v>
      </c>
      <c r="M5" s="1">
        <v>1.9</v>
      </c>
      <c r="O5" s="15">
        <f t="shared" si="0"/>
        <v>0.38</v>
      </c>
      <c r="P5" s="15">
        <f t="shared" si="1"/>
        <v>0.84970583144992007</v>
      </c>
    </row>
    <row r="6" spans="1:16" x14ac:dyDescent="0.25">
      <c r="A6" t="s">
        <v>12</v>
      </c>
      <c r="B6" s="1" t="s">
        <v>18</v>
      </c>
      <c r="C6" s="1">
        <v>5</v>
      </c>
      <c r="D6" s="1">
        <v>3</v>
      </c>
      <c r="E6" s="1">
        <v>2</v>
      </c>
      <c r="F6" s="1">
        <v>1</v>
      </c>
      <c r="G6" s="1">
        <v>0</v>
      </c>
      <c r="H6" s="1">
        <v>1.9</v>
      </c>
      <c r="I6" s="1">
        <v>1.9</v>
      </c>
      <c r="J6" s="1">
        <v>2.9</v>
      </c>
      <c r="K6" s="1">
        <v>4.9000000000000004</v>
      </c>
      <c r="L6" s="1">
        <v>6.9</v>
      </c>
      <c r="M6" s="1">
        <v>5</v>
      </c>
      <c r="O6" s="15">
        <f t="shared" si="0"/>
        <v>4.32</v>
      </c>
      <c r="P6" s="15">
        <f t="shared" si="1"/>
        <v>1.9575494885187452</v>
      </c>
    </row>
    <row r="7" spans="1:16" x14ac:dyDescent="0.25">
      <c r="A7" t="s">
        <v>12</v>
      </c>
      <c r="B7" s="2" t="s">
        <v>15</v>
      </c>
      <c r="C7">
        <v>20.6</v>
      </c>
      <c r="D7">
        <v>19.3</v>
      </c>
      <c r="E7">
        <v>19.8</v>
      </c>
      <c r="F7">
        <v>17.899999999999999</v>
      </c>
      <c r="G7">
        <v>17.7</v>
      </c>
      <c r="H7">
        <v>16.5</v>
      </c>
      <c r="I7">
        <v>16.7</v>
      </c>
      <c r="J7">
        <v>19.600000000000001</v>
      </c>
      <c r="K7">
        <v>19.600000000000001</v>
      </c>
      <c r="L7">
        <v>19.5</v>
      </c>
      <c r="M7">
        <v>19.7</v>
      </c>
      <c r="O7" s="15">
        <f t="shared" si="0"/>
        <v>19.020000000000003</v>
      </c>
      <c r="P7" s="15">
        <f t="shared" si="1"/>
        <v>1.298845641329254</v>
      </c>
    </row>
    <row r="8" spans="1:16" x14ac:dyDescent="0.25">
      <c r="A8" t="s">
        <v>12</v>
      </c>
      <c r="B8" s="2" t="s">
        <v>19</v>
      </c>
      <c r="C8">
        <v>0.1</v>
      </c>
      <c r="D8">
        <v>0.6</v>
      </c>
      <c r="E8">
        <v>0.1</v>
      </c>
      <c r="F8">
        <v>0.8</v>
      </c>
      <c r="G8">
        <v>0.4</v>
      </c>
      <c r="H8">
        <v>0.9</v>
      </c>
      <c r="I8">
        <v>1</v>
      </c>
      <c r="J8">
        <v>0</v>
      </c>
      <c r="K8">
        <v>0</v>
      </c>
      <c r="L8">
        <v>0</v>
      </c>
      <c r="M8">
        <v>1.1000000000000001</v>
      </c>
      <c r="O8" s="15">
        <f t="shared" si="0"/>
        <v>0.42000000000000004</v>
      </c>
      <c r="P8" s="15">
        <f t="shared" si="1"/>
        <v>0.57619441163551732</v>
      </c>
    </row>
    <row r="9" spans="1:16" x14ac:dyDescent="0.25">
      <c r="A9" t="s">
        <v>12</v>
      </c>
      <c r="B9" s="2" t="s">
        <v>20</v>
      </c>
      <c r="C9">
        <v>19.899999999999999</v>
      </c>
      <c r="D9">
        <v>18.399999999999999</v>
      </c>
      <c r="E9">
        <v>17.899999999999999</v>
      </c>
      <c r="F9">
        <v>16.600000000000001</v>
      </c>
      <c r="G9">
        <v>16.600000000000001</v>
      </c>
      <c r="H9">
        <v>16</v>
      </c>
      <c r="I9">
        <v>14.8</v>
      </c>
      <c r="J9">
        <v>17.2</v>
      </c>
      <c r="K9">
        <v>16.899999999999999</v>
      </c>
      <c r="L9">
        <v>16.7</v>
      </c>
      <c r="M9">
        <v>17.899999999999999</v>
      </c>
      <c r="O9" s="15">
        <f t="shared" si="0"/>
        <v>16.7</v>
      </c>
      <c r="P9" s="15">
        <f t="shared" si="1"/>
        <v>1.1554220008291336</v>
      </c>
    </row>
    <row r="10" spans="1:16" x14ac:dyDescent="0.25">
      <c r="A10" t="s">
        <v>12</v>
      </c>
      <c r="B10" s="2" t="s">
        <v>21</v>
      </c>
      <c r="C10">
        <v>1289</v>
      </c>
      <c r="D10">
        <v>1305</v>
      </c>
      <c r="E10">
        <v>1346</v>
      </c>
      <c r="F10">
        <v>1380</v>
      </c>
      <c r="G10">
        <v>1260</v>
      </c>
      <c r="H10">
        <v>1057</v>
      </c>
      <c r="I10">
        <v>879</v>
      </c>
      <c r="J10">
        <v>905</v>
      </c>
      <c r="K10">
        <v>1104</v>
      </c>
      <c r="L10">
        <v>1463</v>
      </c>
      <c r="M10">
        <v>1237</v>
      </c>
      <c r="O10" s="15">
        <f t="shared" si="0"/>
        <v>1117.5999999999999</v>
      </c>
      <c r="P10" s="15">
        <f t="shared" si="1"/>
        <v>242.83286433265175</v>
      </c>
    </row>
    <row r="11" spans="1:16" x14ac:dyDescent="0.25">
      <c r="A11" t="s">
        <v>12</v>
      </c>
      <c r="B11" s="2" t="s">
        <v>22</v>
      </c>
      <c r="C11">
        <v>257</v>
      </c>
      <c r="D11">
        <v>352.5</v>
      </c>
      <c r="E11">
        <v>295</v>
      </c>
      <c r="F11">
        <v>333</v>
      </c>
      <c r="G11">
        <v>300.5</v>
      </c>
      <c r="H11">
        <v>374</v>
      </c>
      <c r="I11">
        <v>390</v>
      </c>
      <c r="J11">
        <v>309.5</v>
      </c>
      <c r="K11">
        <v>260.5</v>
      </c>
      <c r="L11">
        <v>364</v>
      </c>
      <c r="M11">
        <v>437.5</v>
      </c>
      <c r="O11" s="15">
        <f t="shared" si="0"/>
        <v>352.3</v>
      </c>
      <c r="P11" s="15">
        <f t="shared" si="1"/>
        <v>69.058489702570327</v>
      </c>
    </row>
    <row r="12" spans="1:16" x14ac:dyDescent="0.25">
      <c r="A12" t="s">
        <v>12</v>
      </c>
      <c r="B12" s="2" t="s">
        <v>23</v>
      </c>
      <c r="C12">
        <v>1574.5</v>
      </c>
      <c r="D12">
        <v>1684.5</v>
      </c>
      <c r="E12">
        <v>1657</v>
      </c>
      <c r="F12">
        <v>1768</v>
      </c>
      <c r="G12">
        <v>1601.5</v>
      </c>
      <c r="H12">
        <v>1480</v>
      </c>
      <c r="I12">
        <v>1295.5</v>
      </c>
      <c r="J12">
        <v>1256.5</v>
      </c>
      <c r="K12">
        <v>1452.5</v>
      </c>
      <c r="L12">
        <v>1858</v>
      </c>
      <c r="M12">
        <v>1744.5</v>
      </c>
      <c r="O12" s="15">
        <f t="shared" si="0"/>
        <v>1521.4</v>
      </c>
      <c r="P12" s="15">
        <f t="shared" si="1"/>
        <v>268.80438984510619</v>
      </c>
    </row>
    <row r="13" spans="1:16" x14ac:dyDescent="0.25">
      <c r="A13" t="s">
        <v>12</v>
      </c>
      <c r="B13" s="2" t="s">
        <v>24</v>
      </c>
      <c r="C13">
        <v>78</v>
      </c>
      <c r="D13">
        <v>80</v>
      </c>
      <c r="E13">
        <v>84</v>
      </c>
      <c r="F13">
        <v>92</v>
      </c>
      <c r="G13">
        <v>91</v>
      </c>
      <c r="H13">
        <v>94</v>
      </c>
      <c r="I13">
        <v>90</v>
      </c>
      <c r="J13">
        <v>111</v>
      </c>
      <c r="K13">
        <v>127</v>
      </c>
      <c r="L13">
        <v>160</v>
      </c>
      <c r="M13">
        <v>138</v>
      </c>
      <c r="O13" s="15">
        <f t="shared" si="0"/>
        <v>125.2</v>
      </c>
      <c r="P13" s="15">
        <f t="shared" si="1"/>
        <v>26.54618616675474</v>
      </c>
    </row>
    <row r="14" spans="1:16" x14ac:dyDescent="0.25">
      <c r="A14" t="s">
        <v>12</v>
      </c>
      <c r="B14" s="2" t="s">
        <v>27</v>
      </c>
      <c r="C14">
        <v>3.3</v>
      </c>
      <c r="D14">
        <v>3.4</v>
      </c>
      <c r="E14">
        <v>3.5</v>
      </c>
      <c r="F14">
        <v>3.7</v>
      </c>
      <c r="G14">
        <v>3.5</v>
      </c>
      <c r="H14">
        <v>3.5</v>
      </c>
      <c r="I14">
        <v>3.1</v>
      </c>
      <c r="J14">
        <v>3.4</v>
      </c>
      <c r="K14">
        <v>3.7</v>
      </c>
      <c r="L14">
        <v>4.3</v>
      </c>
      <c r="M14">
        <v>3.8</v>
      </c>
      <c r="O14" s="15">
        <f t="shared" si="0"/>
        <v>3.66</v>
      </c>
      <c r="P14" s="15">
        <f t="shared" si="1"/>
        <v>0.45055521304274782</v>
      </c>
    </row>
    <row r="15" spans="1:16" x14ac:dyDescent="0.25">
      <c r="A15" t="s">
        <v>12</v>
      </c>
      <c r="B15" s="2" t="s">
        <v>25</v>
      </c>
      <c r="C15">
        <v>43</v>
      </c>
      <c r="D15">
        <v>43</v>
      </c>
      <c r="E15">
        <v>45</v>
      </c>
      <c r="F15">
        <v>47</v>
      </c>
      <c r="G15">
        <v>48</v>
      </c>
      <c r="H15">
        <v>45</v>
      </c>
      <c r="I15">
        <v>47</v>
      </c>
      <c r="J15">
        <v>45</v>
      </c>
      <c r="K15">
        <v>51</v>
      </c>
      <c r="L15">
        <v>58</v>
      </c>
      <c r="M15">
        <v>80</v>
      </c>
      <c r="O15" s="15">
        <f t="shared" si="0"/>
        <v>56.2</v>
      </c>
      <c r="P15" s="15">
        <f t="shared" si="1"/>
        <v>14.202112518917733</v>
      </c>
    </row>
    <row r="16" spans="1:16" x14ac:dyDescent="0.25">
      <c r="A16" t="s">
        <v>12</v>
      </c>
      <c r="B16" s="2" t="s">
        <v>26</v>
      </c>
      <c r="C16">
        <v>43</v>
      </c>
      <c r="D16">
        <v>43</v>
      </c>
      <c r="E16">
        <v>46</v>
      </c>
      <c r="F16">
        <v>50</v>
      </c>
      <c r="G16">
        <v>53</v>
      </c>
      <c r="H16">
        <v>48</v>
      </c>
      <c r="I16">
        <v>50</v>
      </c>
      <c r="J16">
        <v>48</v>
      </c>
      <c r="K16">
        <v>54</v>
      </c>
      <c r="L16">
        <v>63</v>
      </c>
      <c r="M16">
        <v>84</v>
      </c>
      <c r="O16" s="15">
        <f t="shared" si="0"/>
        <v>59.8</v>
      </c>
      <c r="P16" s="15">
        <f t="shared" si="1"/>
        <v>14.703741020570234</v>
      </c>
    </row>
    <row r="17" spans="1:16" x14ac:dyDescent="0.25">
      <c r="A17" t="s">
        <v>12</v>
      </c>
      <c r="B17" s="2" t="s">
        <v>28</v>
      </c>
      <c r="C17">
        <v>4.2</v>
      </c>
      <c r="D17">
        <v>4.5</v>
      </c>
      <c r="E17">
        <v>4.8</v>
      </c>
      <c r="F17">
        <v>5.2</v>
      </c>
      <c r="G17">
        <v>5.0999999999999996</v>
      </c>
      <c r="H17">
        <v>4.8</v>
      </c>
      <c r="I17">
        <v>5</v>
      </c>
      <c r="J17">
        <v>5.0999999999999996</v>
      </c>
      <c r="K17">
        <v>5.7</v>
      </c>
      <c r="L17">
        <v>6.4</v>
      </c>
      <c r="M17">
        <v>8.9</v>
      </c>
      <c r="O17" s="15">
        <f t="shared" si="0"/>
        <v>6.2200000000000006</v>
      </c>
      <c r="P17" s="15">
        <f t="shared" si="1"/>
        <v>1.5990622251807471</v>
      </c>
    </row>
    <row r="18" spans="1:16" x14ac:dyDescent="0.25">
      <c r="A18" t="s">
        <v>13</v>
      </c>
      <c r="B18" s="2" t="s">
        <v>29</v>
      </c>
      <c r="C18">
        <v>18</v>
      </c>
      <c r="D18">
        <v>28</v>
      </c>
      <c r="E18">
        <v>22.5</v>
      </c>
      <c r="F18">
        <v>21</v>
      </c>
      <c r="G18">
        <v>37.5</v>
      </c>
      <c r="H18">
        <v>24</v>
      </c>
      <c r="I18">
        <v>39</v>
      </c>
      <c r="J18">
        <v>28.5</v>
      </c>
      <c r="K18">
        <v>32.5</v>
      </c>
      <c r="L18">
        <v>57</v>
      </c>
      <c r="M18">
        <v>55.5</v>
      </c>
      <c r="O18" s="15">
        <f t="shared" si="0"/>
        <v>42.5</v>
      </c>
      <c r="P18" s="15">
        <f t="shared" si="1"/>
        <v>13.110110602126895</v>
      </c>
    </row>
    <row r="19" spans="1:16" x14ac:dyDescent="0.25">
      <c r="A19" t="s">
        <v>13</v>
      </c>
      <c r="B19" s="2" t="s">
        <v>30</v>
      </c>
      <c r="C19">
        <v>3.4</v>
      </c>
      <c r="D19">
        <v>5.0999999999999996</v>
      </c>
      <c r="E19">
        <v>4.4000000000000004</v>
      </c>
      <c r="F19">
        <v>3.8</v>
      </c>
      <c r="G19">
        <v>6.1</v>
      </c>
      <c r="H19">
        <v>3.9</v>
      </c>
      <c r="I19">
        <v>5.5</v>
      </c>
      <c r="J19">
        <v>3.5</v>
      </c>
      <c r="K19">
        <v>3.8</v>
      </c>
      <c r="L19">
        <v>5.7</v>
      </c>
      <c r="M19">
        <v>5.3</v>
      </c>
      <c r="O19" s="15">
        <f t="shared" si="0"/>
        <v>4.76</v>
      </c>
      <c r="P19" s="15">
        <f t="shared" si="1"/>
        <v>1.0285912696499031</v>
      </c>
    </row>
    <row r="20" spans="1:16" x14ac:dyDescent="0.25">
      <c r="A20" t="s">
        <v>13</v>
      </c>
      <c r="B20" s="2" t="s">
        <v>32</v>
      </c>
      <c r="C20">
        <v>10.5</v>
      </c>
      <c r="D20">
        <v>11.5</v>
      </c>
      <c r="E20">
        <v>7</v>
      </c>
      <c r="F20">
        <v>8</v>
      </c>
      <c r="G20">
        <v>5</v>
      </c>
      <c r="H20">
        <v>9</v>
      </c>
      <c r="I20">
        <v>11.5</v>
      </c>
      <c r="J20">
        <v>8.5</v>
      </c>
      <c r="K20">
        <v>7</v>
      </c>
      <c r="L20">
        <v>6</v>
      </c>
      <c r="M20">
        <v>15</v>
      </c>
      <c r="O20" s="15">
        <f t="shared" si="0"/>
        <v>9.6</v>
      </c>
      <c r="P20" s="15">
        <f t="shared" si="1"/>
        <v>3.6640141921122518</v>
      </c>
    </row>
    <row r="21" spans="1:16" x14ac:dyDescent="0.25">
      <c r="A21" t="s">
        <v>13</v>
      </c>
      <c r="B21" s="2" t="s">
        <v>31</v>
      </c>
      <c r="C21">
        <v>3</v>
      </c>
      <c r="D21">
        <v>8</v>
      </c>
      <c r="E21">
        <v>1</v>
      </c>
      <c r="F21">
        <v>6</v>
      </c>
      <c r="G21">
        <v>5.5</v>
      </c>
      <c r="H21">
        <v>4</v>
      </c>
      <c r="I21">
        <v>6</v>
      </c>
      <c r="J21">
        <v>3</v>
      </c>
      <c r="K21">
        <v>5</v>
      </c>
      <c r="L21">
        <v>6</v>
      </c>
      <c r="M21">
        <v>5</v>
      </c>
      <c r="O21" s="15">
        <f t="shared" si="0"/>
        <v>5</v>
      </c>
      <c r="P21" s="15">
        <f t="shared" si="1"/>
        <v>1.2247448713915889</v>
      </c>
    </row>
    <row r="22" spans="1:16" x14ac:dyDescent="0.25">
      <c r="A22" t="s">
        <v>13</v>
      </c>
      <c r="B22" s="2" t="s">
        <v>33</v>
      </c>
      <c r="C22">
        <v>13.5</v>
      </c>
      <c r="D22">
        <v>19.5</v>
      </c>
      <c r="E22">
        <v>8</v>
      </c>
      <c r="F22">
        <v>14</v>
      </c>
      <c r="G22">
        <v>10.5</v>
      </c>
      <c r="H22">
        <v>13</v>
      </c>
      <c r="I22">
        <v>17.5</v>
      </c>
      <c r="J22">
        <v>11.5</v>
      </c>
      <c r="K22">
        <v>12</v>
      </c>
      <c r="L22">
        <v>12</v>
      </c>
      <c r="M22">
        <v>20</v>
      </c>
      <c r="O22" s="15">
        <f t="shared" si="0"/>
        <v>14.6</v>
      </c>
      <c r="P22" s="15">
        <f t="shared" si="1"/>
        <v>3.8955102361564924</v>
      </c>
    </row>
    <row r="23" spans="1:16" x14ac:dyDescent="0.25">
      <c r="A23" t="s">
        <v>13</v>
      </c>
      <c r="B23" s="2" t="s">
        <v>34</v>
      </c>
      <c r="C23">
        <v>6.7</v>
      </c>
      <c r="D23">
        <v>8.5</v>
      </c>
      <c r="E23">
        <v>3.4</v>
      </c>
      <c r="F23">
        <v>6</v>
      </c>
      <c r="G23">
        <v>4.7</v>
      </c>
      <c r="H23">
        <v>6.5</v>
      </c>
      <c r="I23">
        <v>7.7</v>
      </c>
      <c r="J23">
        <v>5.6</v>
      </c>
      <c r="K23">
        <v>5.9</v>
      </c>
      <c r="L23">
        <v>5.8</v>
      </c>
      <c r="M23">
        <v>9.1</v>
      </c>
      <c r="O23" s="15">
        <f t="shared" si="0"/>
        <v>6.82</v>
      </c>
      <c r="P23" s="15">
        <f t="shared" si="1"/>
        <v>1.5287249589118366</v>
      </c>
    </row>
    <row r="24" spans="1:16" x14ac:dyDescent="0.25">
      <c r="A24" t="s">
        <v>12</v>
      </c>
      <c r="B24" s="2" t="s">
        <v>35</v>
      </c>
      <c r="C24">
        <v>2069457.9</v>
      </c>
      <c r="D24">
        <v>3554358</v>
      </c>
      <c r="E24">
        <v>3553807</v>
      </c>
      <c r="F24">
        <v>6700380.4000000004</v>
      </c>
      <c r="G24">
        <v>5903259</v>
      </c>
      <c r="H24">
        <v>4710478.0999999996</v>
      </c>
      <c r="I24">
        <v>1684585.9</v>
      </c>
      <c r="J24">
        <v>2284043</v>
      </c>
      <c r="K24">
        <v>1760252</v>
      </c>
      <c r="L24">
        <v>756806</v>
      </c>
      <c r="M24">
        <v>224786</v>
      </c>
      <c r="O24" s="16">
        <f t="shared" si="0"/>
        <v>1342094.58</v>
      </c>
      <c r="P24" s="16">
        <f t="shared" si="1"/>
        <v>832220.51508853794</v>
      </c>
    </row>
    <row r="25" spans="1:16" x14ac:dyDescent="0.25">
      <c r="A25" t="s">
        <v>12</v>
      </c>
      <c r="B25" s="2" t="s">
        <v>36</v>
      </c>
      <c r="C25">
        <v>467600</v>
      </c>
      <c r="D25">
        <v>323488</v>
      </c>
      <c r="E25">
        <v>117633</v>
      </c>
      <c r="F25">
        <v>542784</v>
      </c>
      <c r="G25">
        <v>255691.5</v>
      </c>
      <c r="H25">
        <v>742655</v>
      </c>
      <c r="I25">
        <v>237119</v>
      </c>
      <c r="J25">
        <v>460358.7</v>
      </c>
      <c r="K25">
        <v>432875</v>
      </c>
      <c r="L25">
        <v>761335.4</v>
      </c>
      <c r="M25">
        <v>597409.1</v>
      </c>
      <c r="O25" s="16">
        <f t="shared" si="0"/>
        <v>497819.44000000006</v>
      </c>
      <c r="P25" s="16">
        <f t="shared" si="1"/>
        <v>195540.64046771202</v>
      </c>
    </row>
    <row r="26" spans="1:16" x14ac:dyDescent="0.25">
      <c r="H26" s="16">
        <f>SUM(H24:H25)</f>
        <v>5453133.0999999996</v>
      </c>
      <c r="I26" s="16">
        <f t="shared" ref="I26:M26" si="2">SUM(I24:I25)</f>
        <v>1921704.9</v>
      </c>
      <c r="J26" s="16">
        <f t="shared" si="2"/>
        <v>2744401.7</v>
      </c>
      <c r="K26" s="16">
        <f t="shared" si="2"/>
        <v>2193127</v>
      </c>
      <c r="L26" s="16">
        <f t="shared" si="2"/>
        <v>1518141.4</v>
      </c>
      <c r="M26" s="16">
        <f t="shared" si="2"/>
        <v>822195.1</v>
      </c>
      <c r="O26" s="16">
        <f t="shared" si="0"/>
        <v>1839914.02</v>
      </c>
      <c r="P26" s="16">
        <f>STDEV(I26:M26)</f>
        <v>722640.3911474694</v>
      </c>
    </row>
    <row r="27" spans="1:16" x14ac:dyDescent="0.25">
      <c r="B27" t="s">
        <v>53</v>
      </c>
      <c r="M27">
        <f>(M13+M16)/M7</f>
        <v>11.269035532994923</v>
      </c>
    </row>
    <row r="28" spans="1:16" x14ac:dyDescent="0.25">
      <c r="B28" t="s">
        <v>54</v>
      </c>
      <c r="M28">
        <f>M12/M7</f>
        <v>88.55329949238579</v>
      </c>
    </row>
    <row r="30" spans="1:16" x14ac:dyDescent="0.25">
      <c r="B30" t="s">
        <v>58</v>
      </c>
      <c r="D30" s="7">
        <v>14.73</v>
      </c>
      <c r="E30" s="7">
        <v>14.08</v>
      </c>
      <c r="F30" s="7">
        <v>12.95</v>
      </c>
      <c r="G30" s="7">
        <v>10.83</v>
      </c>
      <c r="H30" s="7">
        <v>11.63</v>
      </c>
      <c r="I30" s="7">
        <v>12.91</v>
      </c>
      <c r="J30" s="7">
        <v>13.13</v>
      </c>
      <c r="K30" s="7">
        <v>14.83</v>
      </c>
      <c r="L30" s="7">
        <v>14.58</v>
      </c>
      <c r="M30" s="7">
        <v>14.13</v>
      </c>
      <c r="N30" s="7">
        <v>14.9</v>
      </c>
      <c r="O30" s="15">
        <f>AVERAGE(I30:M30)</f>
        <v>13.916</v>
      </c>
      <c r="P30" s="15">
        <f>STDEV(I30:M30)</f>
        <v>0.85905762321278523</v>
      </c>
    </row>
    <row r="31" spans="1:16" x14ac:dyDescent="0.25">
      <c r="B31" t="s">
        <v>59</v>
      </c>
      <c r="D31" s="7">
        <v>2.35</v>
      </c>
      <c r="E31" s="7">
        <v>2.35</v>
      </c>
      <c r="F31" s="7">
        <v>2.35</v>
      </c>
      <c r="G31" s="7">
        <v>2.35</v>
      </c>
      <c r="H31" s="7">
        <v>2.35</v>
      </c>
      <c r="I31" s="7">
        <v>2.52</v>
      </c>
      <c r="J31" s="7">
        <v>1.8</v>
      </c>
      <c r="K31" s="7">
        <v>1.8</v>
      </c>
      <c r="L31" s="7">
        <v>2.0499999999999998</v>
      </c>
      <c r="M31" s="7">
        <v>2.5</v>
      </c>
      <c r="N31" s="7">
        <v>2.2400000000000002</v>
      </c>
      <c r="O31" s="15">
        <f t="shared" ref="O31:O50" si="3">AVERAGE(I31:M31)</f>
        <v>2.1339999999999999</v>
      </c>
      <c r="P31" s="15">
        <f t="shared" ref="P31:P50" si="4">STDEV(I31:M31)</f>
        <v>0.35816197453107745</v>
      </c>
    </row>
    <row r="32" spans="1:16" x14ac:dyDescent="0.25">
      <c r="B32" t="s">
        <v>60</v>
      </c>
      <c r="D32" s="7">
        <v>1.9</v>
      </c>
      <c r="E32" s="7">
        <v>2.1</v>
      </c>
      <c r="F32" s="7">
        <v>2.1</v>
      </c>
      <c r="G32" s="7">
        <v>2.1</v>
      </c>
      <c r="H32" s="7">
        <v>1.95</v>
      </c>
      <c r="I32" s="7">
        <v>1.99</v>
      </c>
      <c r="J32" s="7">
        <v>1.99</v>
      </c>
      <c r="K32" s="7">
        <v>2.48</v>
      </c>
      <c r="L32" s="7">
        <v>2.48</v>
      </c>
      <c r="M32" s="7">
        <v>2.3199999999999998</v>
      </c>
      <c r="N32" s="7">
        <v>2.5</v>
      </c>
      <c r="O32" s="15">
        <f t="shared" si="3"/>
        <v>2.2519999999999998</v>
      </c>
      <c r="P32" s="15">
        <f t="shared" si="4"/>
        <v>0.2479314421367326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1.57</v>
      </c>
      <c r="E34" s="7">
        <v>1.57</v>
      </c>
      <c r="F34" s="7">
        <v>1.57</v>
      </c>
      <c r="G34" s="7">
        <v>1.57</v>
      </c>
      <c r="H34" s="7">
        <v>1.57</v>
      </c>
      <c r="I34" s="7">
        <v>1.57</v>
      </c>
      <c r="J34" s="7">
        <v>1.57</v>
      </c>
      <c r="K34" s="7">
        <v>1.57</v>
      </c>
      <c r="L34" s="7">
        <v>1.57</v>
      </c>
      <c r="M34" s="7">
        <v>1.57</v>
      </c>
      <c r="N34" s="7">
        <v>1.57</v>
      </c>
      <c r="O34" s="15">
        <f t="shared" si="3"/>
        <v>1.57</v>
      </c>
      <c r="P34" s="15">
        <f t="shared" si="4"/>
        <v>0</v>
      </c>
    </row>
    <row r="35" spans="2:16" x14ac:dyDescent="0.25">
      <c r="B35" t="s">
        <v>79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1</v>
      </c>
      <c r="J35" s="7">
        <v>1</v>
      </c>
      <c r="K35" s="7">
        <v>1</v>
      </c>
      <c r="L35" s="7">
        <v>1</v>
      </c>
      <c r="M35" s="7">
        <v>1</v>
      </c>
      <c r="N35" s="7">
        <v>0.75</v>
      </c>
      <c r="O35" s="15">
        <f t="shared" si="3"/>
        <v>1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7">
        <v>4.47</v>
      </c>
      <c r="E39" s="7">
        <v>4.12</v>
      </c>
      <c r="F39" s="7">
        <v>3.75</v>
      </c>
      <c r="G39" s="7">
        <v>3.48</v>
      </c>
      <c r="H39" s="7">
        <v>3.43</v>
      </c>
      <c r="I39" s="7">
        <v>3.15</v>
      </c>
      <c r="J39" s="7">
        <v>3.27</v>
      </c>
      <c r="K39" s="7">
        <v>3.42</v>
      </c>
      <c r="L39" s="7">
        <v>3.42</v>
      </c>
      <c r="M39" s="7">
        <v>3.42</v>
      </c>
      <c r="N39" s="7">
        <v>3.42</v>
      </c>
      <c r="O39" s="15">
        <f t="shared" si="3"/>
        <v>3.3359999999999999</v>
      </c>
      <c r="P39" s="15">
        <f t="shared" si="4"/>
        <v>0.1225969004502153</v>
      </c>
    </row>
    <row r="40" spans="2:16" x14ac:dyDescent="0.25">
      <c r="B40" t="s">
        <v>84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0.5</v>
      </c>
      <c r="J40" s="7">
        <v>0</v>
      </c>
      <c r="K40" s="7">
        <v>0</v>
      </c>
      <c r="L40" s="7">
        <v>0</v>
      </c>
      <c r="M40" s="7">
        <v>0.4</v>
      </c>
      <c r="N40">
        <v>0.26</v>
      </c>
      <c r="O40" s="15">
        <f t="shared" si="3"/>
        <v>0.18</v>
      </c>
      <c r="P40" s="15">
        <f t="shared" si="4"/>
        <v>0.24899799195977465</v>
      </c>
    </row>
    <row r="41" spans="2:16" x14ac:dyDescent="0.25">
      <c r="B41" t="s">
        <v>85</v>
      </c>
      <c r="D41" s="7">
        <v>2.7</v>
      </c>
      <c r="E41" s="7">
        <v>2.7</v>
      </c>
      <c r="F41" s="7">
        <v>2.7</v>
      </c>
      <c r="G41" s="7">
        <v>2.5499999999999998</v>
      </c>
      <c r="H41" s="7">
        <v>2.5499999999999998</v>
      </c>
      <c r="I41" s="7">
        <v>2.4900000000000002</v>
      </c>
      <c r="J41" s="7">
        <v>2.4900000000000002</v>
      </c>
      <c r="K41" s="7">
        <v>2.87</v>
      </c>
      <c r="L41" s="7">
        <v>2.87</v>
      </c>
      <c r="M41" s="7">
        <v>2.56</v>
      </c>
      <c r="N41" s="7">
        <v>2</v>
      </c>
      <c r="O41" s="15">
        <f t="shared" si="3"/>
        <v>2.6560000000000001</v>
      </c>
      <c r="P41" s="15">
        <f t="shared" si="4"/>
        <v>0.19743353311937661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1</v>
      </c>
      <c r="N42" s="7">
        <v>1</v>
      </c>
      <c r="O42" s="15">
        <f t="shared" si="3"/>
        <v>0.2</v>
      </c>
      <c r="P42" s="15">
        <f t="shared" si="4"/>
        <v>0.44721359549995793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1</v>
      </c>
      <c r="E44" s="7">
        <v>1</v>
      </c>
      <c r="F44" s="7">
        <v>1</v>
      </c>
      <c r="G44" s="7">
        <v>1</v>
      </c>
      <c r="H44" s="7">
        <v>1</v>
      </c>
      <c r="I44" s="7">
        <v>0.9</v>
      </c>
      <c r="J44" s="7">
        <v>1</v>
      </c>
      <c r="K44" s="7">
        <v>1</v>
      </c>
      <c r="L44" s="7">
        <v>1</v>
      </c>
      <c r="M44" s="7">
        <v>1</v>
      </c>
      <c r="N44" s="7">
        <v>1</v>
      </c>
      <c r="O44" s="15">
        <f t="shared" si="3"/>
        <v>0.98000000000000009</v>
      </c>
      <c r="P44" s="15">
        <f t="shared" si="4"/>
        <v>4.472135954999578E-2</v>
      </c>
    </row>
    <row r="45" spans="2:16" x14ac:dyDescent="0.25">
      <c r="B45" t="s">
        <v>61</v>
      </c>
      <c r="D45" s="7">
        <v>0.75</v>
      </c>
      <c r="E45" s="7">
        <v>0.55000000000000004</v>
      </c>
      <c r="F45" s="7">
        <v>0.55000000000000004</v>
      </c>
      <c r="G45" s="7">
        <v>3.09</v>
      </c>
      <c r="H45" s="7">
        <v>2.79</v>
      </c>
      <c r="I45" s="7">
        <v>1.89</v>
      </c>
      <c r="J45" s="7">
        <v>1.35</v>
      </c>
      <c r="K45" s="7">
        <v>1.02</v>
      </c>
      <c r="L45" s="7">
        <v>0.5</v>
      </c>
      <c r="M45" s="7">
        <v>0.5</v>
      </c>
      <c r="N45" s="7">
        <v>0.73</v>
      </c>
      <c r="O45" s="15">
        <f t="shared" si="3"/>
        <v>1.052</v>
      </c>
      <c r="P45" s="15">
        <f t="shared" si="4"/>
        <v>0.59192060278385339</v>
      </c>
    </row>
    <row r="46" spans="2:16" x14ac:dyDescent="0.25">
      <c r="B46" t="s">
        <v>62</v>
      </c>
      <c r="D46" s="7">
        <v>5.71</v>
      </c>
      <c r="E46" s="7">
        <v>4</v>
      </c>
      <c r="F46" s="7">
        <v>4.6500000000000004</v>
      </c>
      <c r="G46" s="7">
        <v>4.7699999999999996</v>
      </c>
      <c r="H46" s="7">
        <v>4.04</v>
      </c>
      <c r="I46" s="7">
        <v>6.46</v>
      </c>
      <c r="J46" s="7">
        <v>2.35</v>
      </c>
      <c r="K46" s="7">
        <v>3.79</v>
      </c>
      <c r="L46" s="7">
        <v>4.13</v>
      </c>
      <c r="M46" s="7">
        <v>3.41</v>
      </c>
      <c r="N46" s="7">
        <v>4.5599999999999996</v>
      </c>
      <c r="O46" s="15">
        <f t="shared" si="3"/>
        <v>4.0280000000000005</v>
      </c>
      <c r="P46" s="15">
        <f t="shared" si="4"/>
        <v>1.5148663307368073</v>
      </c>
    </row>
    <row r="47" spans="2:16" x14ac:dyDescent="0.25">
      <c r="B47" t="s">
        <v>63</v>
      </c>
      <c r="D47" s="7">
        <v>0</v>
      </c>
      <c r="E47" s="7">
        <v>0</v>
      </c>
      <c r="F47" s="7">
        <v>0</v>
      </c>
      <c r="G47" s="7">
        <v>0.15</v>
      </c>
      <c r="H47" s="7">
        <v>0.15</v>
      </c>
      <c r="I47" s="7">
        <v>0</v>
      </c>
      <c r="J47" s="7">
        <v>0.17</v>
      </c>
      <c r="K47" s="7">
        <v>0.45</v>
      </c>
      <c r="L47" s="7">
        <v>0.45</v>
      </c>
      <c r="M47" s="7">
        <v>0.12</v>
      </c>
      <c r="N47" s="7">
        <v>0.5</v>
      </c>
      <c r="O47" s="15">
        <f t="shared" si="3"/>
        <v>0.23799999999999999</v>
      </c>
      <c r="P47" s="15">
        <f t="shared" si="4"/>
        <v>0.2031501907456649</v>
      </c>
    </row>
    <row r="48" spans="2:16" x14ac:dyDescent="0.25">
      <c r="B48" t="s">
        <v>74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1</v>
      </c>
      <c r="J48" s="7">
        <v>0</v>
      </c>
      <c r="K48" s="7">
        <v>0.65</v>
      </c>
      <c r="L48" s="7">
        <v>0</v>
      </c>
      <c r="M48" s="7">
        <v>0</v>
      </c>
      <c r="N48" s="7">
        <v>1</v>
      </c>
      <c r="O48" s="15">
        <f t="shared" si="3"/>
        <v>0.32999999999999996</v>
      </c>
      <c r="P48" s="15">
        <f t="shared" si="4"/>
        <v>0.46850827100489917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SUM(D30:D48)</f>
        <v>35.18</v>
      </c>
      <c r="E50" s="7">
        <f t="shared" ref="E50:N50" si="5">SUM(E30:E48)</f>
        <v>32.47</v>
      </c>
      <c r="F50" s="7">
        <f>SUM(F30:F48)</f>
        <v>31.619999999999997</v>
      </c>
      <c r="G50" s="7">
        <f t="shared" si="5"/>
        <v>31.889999999999997</v>
      </c>
      <c r="H50" s="7">
        <f t="shared" si="5"/>
        <v>31.459999999999997</v>
      </c>
      <c r="I50" s="7">
        <f t="shared" si="5"/>
        <v>36.379999999999995</v>
      </c>
      <c r="J50" s="7">
        <f t="shared" si="5"/>
        <v>30.120000000000005</v>
      </c>
      <c r="K50" s="7">
        <f t="shared" si="5"/>
        <v>34.880000000000003</v>
      </c>
      <c r="L50" s="7">
        <f t="shared" si="5"/>
        <v>34.050000000000004</v>
      </c>
      <c r="M50" s="7">
        <f t="shared" si="5"/>
        <v>33.93</v>
      </c>
      <c r="N50" s="7">
        <f t="shared" si="5"/>
        <v>36.430000000000007</v>
      </c>
      <c r="O50" s="15">
        <f t="shared" si="3"/>
        <v>33.872</v>
      </c>
      <c r="P50" s="15">
        <f t="shared" si="4"/>
        <v>2.3140159895731034</v>
      </c>
    </row>
  </sheetData>
  <printOptions gridLines="1"/>
  <pageMargins left="0.7" right="0.7" top="0.75" bottom="0.75" header="0.3" footer="0.3"/>
  <pageSetup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Q28" sqref="Q28"/>
    </sheetView>
  </sheetViews>
  <sheetFormatPr defaultRowHeight="15" x14ac:dyDescent="0.25"/>
  <cols>
    <col min="1" max="1" width="6.5703125" customWidth="1"/>
    <col min="2" max="2" width="56.42578125" bestFit="1" customWidth="1"/>
    <col min="3" max="3" width="9" bestFit="1" customWidth="1"/>
    <col min="4" max="4" width="10" bestFit="1" customWidth="1"/>
    <col min="5" max="5" width="9" bestFit="1" customWidth="1"/>
    <col min="6" max="12" width="10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38</v>
      </c>
    </row>
    <row r="2" spans="1:16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18</v>
      </c>
      <c r="D3">
        <v>18.5</v>
      </c>
      <c r="E3">
        <v>17.5</v>
      </c>
      <c r="F3">
        <v>17.5</v>
      </c>
      <c r="G3">
        <v>17.5</v>
      </c>
      <c r="H3">
        <v>17.5</v>
      </c>
      <c r="I3">
        <v>16.5</v>
      </c>
      <c r="J3">
        <v>16.5</v>
      </c>
      <c r="K3">
        <v>16.5</v>
      </c>
      <c r="L3">
        <v>16.5</v>
      </c>
      <c r="M3">
        <v>17.3</v>
      </c>
      <c r="O3" s="15">
        <f>AVERAGE(I3:M3)</f>
        <v>16.66</v>
      </c>
      <c r="P3" s="15">
        <f>STDEV(I3:M3)</f>
        <v>0.35777087639996669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1</v>
      </c>
      <c r="M4">
        <v>1</v>
      </c>
      <c r="O4" s="15">
        <f t="shared" ref="O4:O26" si="0">AVERAGE(I4:M4)</f>
        <v>0.4</v>
      </c>
      <c r="P4" s="15">
        <f t="shared" ref="P4:P25" si="1">STDEV(I4:M4)</f>
        <v>0.54772255750516607</v>
      </c>
    </row>
    <row r="5" spans="1:16" x14ac:dyDescent="0.25">
      <c r="A5" t="s">
        <v>12</v>
      </c>
      <c r="B5" s="1" t="s">
        <v>17</v>
      </c>
      <c r="C5">
        <v>0</v>
      </c>
      <c r="D5">
        <v>0</v>
      </c>
      <c r="E5">
        <v>0</v>
      </c>
      <c r="F5">
        <v>0</v>
      </c>
      <c r="G5">
        <v>1</v>
      </c>
      <c r="H5">
        <v>1</v>
      </c>
      <c r="I5">
        <v>1</v>
      </c>
      <c r="J5">
        <v>1</v>
      </c>
      <c r="K5">
        <v>1</v>
      </c>
      <c r="L5">
        <v>0</v>
      </c>
      <c r="M5">
        <v>1</v>
      </c>
      <c r="O5" s="15">
        <f t="shared" si="0"/>
        <v>0.8</v>
      </c>
      <c r="P5" s="15">
        <f t="shared" si="1"/>
        <v>0.44721359549995787</v>
      </c>
    </row>
    <row r="6" spans="1:16" x14ac:dyDescent="0.25">
      <c r="A6" t="s">
        <v>12</v>
      </c>
      <c r="B6" s="1" t="s">
        <v>18</v>
      </c>
      <c r="C6">
        <v>1</v>
      </c>
      <c r="D6">
        <v>1</v>
      </c>
      <c r="E6">
        <v>2</v>
      </c>
      <c r="F6">
        <v>3</v>
      </c>
      <c r="G6">
        <v>1</v>
      </c>
      <c r="H6">
        <v>2</v>
      </c>
      <c r="I6">
        <v>2</v>
      </c>
      <c r="J6">
        <v>2</v>
      </c>
      <c r="K6">
        <v>2</v>
      </c>
      <c r="L6">
        <v>3</v>
      </c>
      <c r="M6">
        <v>3</v>
      </c>
      <c r="O6" s="15">
        <f t="shared" si="0"/>
        <v>2.4</v>
      </c>
      <c r="P6" s="15">
        <f t="shared" si="1"/>
        <v>0.54772255750516596</v>
      </c>
    </row>
    <row r="7" spans="1:16" x14ac:dyDescent="0.25">
      <c r="A7" t="s">
        <v>12</v>
      </c>
      <c r="B7" s="2" t="s">
        <v>15</v>
      </c>
      <c r="C7">
        <v>15.8</v>
      </c>
      <c r="D7">
        <v>16.8</v>
      </c>
      <c r="E7">
        <v>16.600000000000001</v>
      </c>
      <c r="F7">
        <v>16.899999999999999</v>
      </c>
      <c r="G7">
        <v>16.899999999999999</v>
      </c>
      <c r="H7">
        <v>17.100000000000001</v>
      </c>
      <c r="I7">
        <v>14.8</v>
      </c>
      <c r="J7">
        <v>14.9</v>
      </c>
      <c r="K7">
        <v>14.8</v>
      </c>
      <c r="L7">
        <v>14.9</v>
      </c>
      <c r="M7">
        <v>16.100000000000001</v>
      </c>
      <c r="O7" s="15">
        <f t="shared" si="0"/>
        <v>15.1</v>
      </c>
      <c r="P7" s="15">
        <f t="shared" si="1"/>
        <v>0.56124860801609155</v>
      </c>
    </row>
    <row r="8" spans="1:16" x14ac:dyDescent="0.25">
      <c r="A8" t="s">
        <v>12</v>
      </c>
      <c r="B8" s="2" t="s">
        <v>19</v>
      </c>
      <c r="C8">
        <v>0</v>
      </c>
      <c r="D8">
        <v>0</v>
      </c>
      <c r="E8">
        <v>0</v>
      </c>
      <c r="F8">
        <v>0</v>
      </c>
      <c r="G8">
        <v>0</v>
      </c>
      <c r="H8">
        <v>0.5</v>
      </c>
      <c r="I8">
        <v>0</v>
      </c>
      <c r="J8">
        <v>0</v>
      </c>
      <c r="K8">
        <v>0</v>
      </c>
      <c r="L8">
        <v>0</v>
      </c>
      <c r="M8">
        <v>0</v>
      </c>
      <c r="O8" s="15">
        <f t="shared" si="0"/>
        <v>0</v>
      </c>
      <c r="P8" s="15">
        <f t="shared" si="1"/>
        <v>0</v>
      </c>
    </row>
    <row r="9" spans="1:16" x14ac:dyDescent="0.25">
      <c r="A9" t="s">
        <v>12</v>
      </c>
      <c r="B9" s="2" t="s">
        <v>20</v>
      </c>
      <c r="C9">
        <v>14.6</v>
      </c>
      <c r="D9">
        <v>15.6</v>
      </c>
      <c r="E9">
        <v>15.7</v>
      </c>
      <c r="F9">
        <v>16</v>
      </c>
      <c r="G9">
        <v>14.6</v>
      </c>
      <c r="H9">
        <v>13.8</v>
      </c>
      <c r="I9">
        <v>11.7</v>
      </c>
      <c r="J9">
        <v>10.8</v>
      </c>
      <c r="K9">
        <v>10.5</v>
      </c>
      <c r="L9">
        <v>10.7</v>
      </c>
      <c r="M9">
        <v>11.4</v>
      </c>
      <c r="O9" s="15">
        <f t="shared" si="0"/>
        <v>11.02</v>
      </c>
      <c r="P9" s="15">
        <f t="shared" si="1"/>
        <v>0.50695167422546283</v>
      </c>
    </row>
    <row r="10" spans="1:16" x14ac:dyDescent="0.25">
      <c r="A10" t="s">
        <v>12</v>
      </c>
      <c r="B10" s="2" t="s">
        <v>21</v>
      </c>
      <c r="C10">
        <v>270</v>
      </c>
      <c r="D10">
        <v>204</v>
      </c>
      <c r="E10">
        <v>294</v>
      </c>
      <c r="F10">
        <v>358</v>
      </c>
      <c r="G10">
        <v>393</v>
      </c>
      <c r="H10">
        <v>527</v>
      </c>
      <c r="I10">
        <v>402</v>
      </c>
      <c r="J10">
        <v>605</v>
      </c>
      <c r="K10">
        <v>605</v>
      </c>
      <c r="L10">
        <v>782</v>
      </c>
      <c r="M10">
        <v>761</v>
      </c>
      <c r="O10" s="15">
        <f t="shared" si="0"/>
        <v>631</v>
      </c>
      <c r="P10" s="15">
        <f t="shared" si="1"/>
        <v>152.88394291095452</v>
      </c>
    </row>
    <row r="11" spans="1:16" x14ac:dyDescent="0.25">
      <c r="A11" t="s">
        <v>12</v>
      </c>
      <c r="B11" s="2" t="s">
        <v>22</v>
      </c>
      <c r="C11">
        <v>181.5</v>
      </c>
      <c r="D11">
        <v>144.5</v>
      </c>
      <c r="E11">
        <v>185</v>
      </c>
      <c r="F11">
        <v>143</v>
      </c>
      <c r="G11">
        <v>221</v>
      </c>
      <c r="H11">
        <v>169</v>
      </c>
      <c r="I11">
        <v>262</v>
      </c>
      <c r="J11">
        <v>221</v>
      </c>
      <c r="K11">
        <v>287</v>
      </c>
      <c r="L11">
        <v>197</v>
      </c>
      <c r="M11">
        <v>198.5</v>
      </c>
      <c r="O11" s="15">
        <f t="shared" si="0"/>
        <v>233.1</v>
      </c>
      <c r="P11" s="15">
        <f t="shared" si="1"/>
        <v>39.959979979975003</v>
      </c>
    </row>
    <row r="12" spans="1:16" x14ac:dyDescent="0.25">
      <c r="A12" t="s">
        <v>12</v>
      </c>
      <c r="B12" s="2" t="s">
        <v>23</v>
      </c>
      <c r="C12">
        <v>461.5</v>
      </c>
      <c r="D12">
        <v>360.5</v>
      </c>
      <c r="E12">
        <v>482</v>
      </c>
      <c r="F12">
        <v>511</v>
      </c>
      <c r="G12">
        <v>624</v>
      </c>
      <c r="H12">
        <v>700</v>
      </c>
      <c r="I12">
        <v>667.5</v>
      </c>
      <c r="J12">
        <v>835</v>
      </c>
      <c r="K12">
        <v>923</v>
      </c>
      <c r="L12">
        <v>982</v>
      </c>
      <c r="M12">
        <v>973.5</v>
      </c>
      <c r="O12" s="15">
        <f t="shared" si="0"/>
        <v>876.2</v>
      </c>
      <c r="P12" s="15">
        <f t="shared" si="1"/>
        <v>130.48400285092404</v>
      </c>
    </row>
    <row r="13" spans="1:16" x14ac:dyDescent="0.25">
      <c r="A13" t="s">
        <v>12</v>
      </c>
      <c r="B13" s="2" t="s">
        <v>24</v>
      </c>
      <c r="C13">
        <v>23</v>
      </c>
      <c r="D13">
        <v>18</v>
      </c>
      <c r="E13">
        <v>16</v>
      </c>
      <c r="F13">
        <v>18</v>
      </c>
      <c r="G13">
        <v>26</v>
      </c>
      <c r="H13">
        <v>26</v>
      </c>
      <c r="I13">
        <v>28</v>
      </c>
      <c r="J13">
        <v>27</v>
      </c>
      <c r="K13">
        <v>34</v>
      </c>
      <c r="L13">
        <v>48</v>
      </c>
      <c r="M13">
        <v>48</v>
      </c>
      <c r="O13" s="15">
        <f t="shared" si="0"/>
        <v>37</v>
      </c>
      <c r="P13" s="15">
        <f t="shared" si="1"/>
        <v>10.392304845413264</v>
      </c>
    </row>
    <row r="14" spans="1:16" x14ac:dyDescent="0.25">
      <c r="A14" t="s">
        <v>12</v>
      </c>
      <c r="B14" s="2" t="s">
        <v>27</v>
      </c>
      <c r="C14">
        <v>1</v>
      </c>
      <c r="D14">
        <v>0.8</v>
      </c>
      <c r="E14">
        <v>0.7</v>
      </c>
      <c r="F14">
        <v>0.7</v>
      </c>
      <c r="G14">
        <v>1</v>
      </c>
      <c r="H14">
        <v>1</v>
      </c>
      <c r="I14">
        <v>1</v>
      </c>
      <c r="J14">
        <v>0.8</v>
      </c>
      <c r="K14">
        <v>1</v>
      </c>
      <c r="L14">
        <v>1.3</v>
      </c>
      <c r="M14">
        <v>1.3</v>
      </c>
      <c r="O14" s="15">
        <f t="shared" si="0"/>
        <v>1.0799999999999998</v>
      </c>
      <c r="P14" s="15">
        <f t="shared" si="1"/>
        <v>0.21679483388678886</v>
      </c>
    </row>
    <row r="15" spans="1:16" x14ac:dyDescent="0.25">
      <c r="A15" t="s">
        <v>12</v>
      </c>
      <c r="B15" s="2" t="s">
        <v>25</v>
      </c>
      <c r="C15">
        <v>14</v>
      </c>
      <c r="D15">
        <v>13</v>
      </c>
      <c r="E15">
        <v>13</v>
      </c>
      <c r="F15">
        <v>10</v>
      </c>
      <c r="G15">
        <v>15</v>
      </c>
      <c r="H15">
        <v>11</v>
      </c>
      <c r="I15">
        <v>11</v>
      </c>
      <c r="J15">
        <v>11</v>
      </c>
      <c r="K15">
        <v>13</v>
      </c>
      <c r="L15">
        <v>11</v>
      </c>
      <c r="M15">
        <v>8</v>
      </c>
      <c r="O15" s="15">
        <f t="shared" si="0"/>
        <v>10.8</v>
      </c>
      <c r="P15" s="15">
        <f t="shared" si="1"/>
        <v>1.7888543819998286</v>
      </c>
    </row>
    <row r="16" spans="1:16" x14ac:dyDescent="0.25">
      <c r="A16" t="s">
        <v>12</v>
      </c>
      <c r="B16" s="2" t="s">
        <v>26</v>
      </c>
      <c r="C16">
        <v>14</v>
      </c>
      <c r="D16">
        <v>13</v>
      </c>
      <c r="E16">
        <v>13</v>
      </c>
      <c r="F16">
        <v>10</v>
      </c>
      <c r="G16">
        <v>15</v>
      </c>
      <c r="H16">
        <v>11</v>
      </c>
      <c r="I16">
        <v>11</v>
      </c>
      <c r="J16">
        <v>11</v>
      </c>
      <c r="K16">
        <v>13</v>
      </c>
      <c r="L16">
        <v>11</v>
      </c>
      <c r="M16">
        <v>8</v>
      </c>
      <c r="O16" s="15">
        <f t="shared" si="0"/>
        <v>10.8</v>
      </c>
      <c r="P16" s="15">
        <f t="shared" si="1"/>
        <v>1.7888543819998286</v>
      </c>
    </row>
    <row r="17" spans="1:16" x14ac:dyDescent="0.25">
      <c r="A17" t="s">
        <v>12</v>
      </c>
      <c r="B17" s="2" t="s">
        <v>28</v>
      </c>
      <c r="C17">
        <v>1.4</v>
      </c>
      <c r="D17">
        <v>1.4</v>
      </c>
      <c r="E17">
        <v>1.4</v>
      </c>
      <c r="F17">
        <v>1.1000000000000001</v>
      </c>
      <c r="G17">
        <v>1.6</v>
      </c>
      <c r="H17">
        <v>1.2</v>
      </c>
      <c r="I17">
        <v>1.2</v>
      </c>
      <c r="J17">
        <v>1.2</v>
      </c>
      <c r="K17">
        <v>1.5</v>
      </c>
      <c r="L17">
        <v>1.2</v>
      </c>
      <c r="M17">
        <v>0.9</v>
      </c>
      <c r="O17" s="15">
        <f t="shared" si="0"/>
        <v>1.2</v>
      </c>
      <c r="P17" s="15">
        <f t="shared" si="1"/>
        <v>0.21213203435596462</v>
      </c>
    </row>
    <row r="18" spans="1:16" x14ac:dyDescent="0.25">
      <c r="A18" t="s">
        <v>13</v>
      </c>
      <c r="B18" s="2" t="s">
        <v>29</v>
      </c>
      <c r="C18">
        <v>10</v>
      </c>
      <c r="D18">
        <v>4</v>
      </c>
      <c r="E18">
        <v>7.5</v>
      </c>
      <c r="F18">
        <v>1</v>
      </c>
      <c r="G18">
        <v>3</v>
      </c>
      <c r="H18">
        <v>10</v>
      </c>
      <c r="I18">
        <v>6.5</v>
      </c>
      <c r="J18">
        <v>9.5</v>
      </c>
      <c r="K18">
        <v>8</v>
      </c>
      <c r="L18">
        <v>14</v>
      </c>
      <c r="M18">
        <v>15.5</v>
      </c>
      <c r="O18" s="15">
        <f t="shared" si="0"/>
        <v>10.7</v>
      </c>
      <c r="P18" s="15">
        <f t="shared" si="1"/>
        <v>3.8826537316634337</v>
      </c>
    </row>
    <row r="19" spans="1:16" x14ac:dyDescent="0.25">
      <c r="A19" t="s">
        <v>13</v>
      </c>
      <c r="B19" s="2" t="s">
        <v>30</v>
      </c>
      <c r="C19">
        <v>1.9</v>
      </c>
      <c r="D19">
        <v>0.7</v>
      </c>
      <c r="E19">
        <v>1.5</v>
      </c>
      <c r="F19">
        <v>0.2</v>
      </c>
      <c r="G19">
        <v>0.5</v>
      </c>
      <c r="H19">
        <v>1.6</v>
      </c>
      <c r="I19">
        <v>0.9</v>
      </c>
      <c r="J19">
        <v>1.2</v>
      </c>
      <c r="K19">
        <v>1</v>
      </c>
      <c r="L19">
        <v>1.4</v>
      </c>
      <c r="M19">
        <v>1.5</v>
      </c>
      <c r="O19" s="15">
        <f t="shared" si="0"/>
        <v>1.2</v>
      </c>
      <c r="P19" s="15">
        <f t="shared" si="1"/>
        <v>0.25495097567963915</v>
      </c>
    </row>
    <row r="20" spans="1:16" x14ac:dyDescent="0.25">
      <c r="A20" t="s">
        <v>13</v>
      </c>
      <c r="B20" s="2" t="s">
        <v>32</v>
      </c>
      <c r="C20">
        <v>4</v>
      </c>
      <c r="D20">
        <v>3.5</v>
      </c>
      <c r="E20">
        <v>3</v>
      </c>
      <c r="F20">
        <v>3</v>
      </c>
      <c r="G20">
        <v>0.5</v>
      </c>
      <c r="H20">
        <v>4</v>
      </c>
      <c r="I20">
        <v>5</v>
      </c>
      <c r="J20">
        <v>1</v>
      </c>
      <c r="K20">
        <v>5.5</v>
      </c>
      <c r="L20">
        <v>3.5</v>
      </c>
      <c r="M20">
        <v>0</v>
      </c>
      <c r="O20" s="15">
        <f t="shared" si="0"/>
        <v>3</v>
      </c>
      <c r="P20" s="15">
        <f t="shared" si="1"/>
        <v>2.4238399287081647</v>
      </c>
    </row>
    <row r="21" spans="1:16" x14ac:dyDescent="0.25">
      <c r="A21" t="s">
        <v>13</v>
      </c>
      <c r="B21" s="2" t="s">
        <v>31</v>
      </c>
      <c r="C21">
        <v>0</v>
      </c>
      <c r="D21">
        <v>2</v>
      </c>
      <c r="E21">
        <v>2</v>
      </c>
      <c r="F21">
        <v>0</v>
      </c>
      <c r="G21">
        <v>1</v>
      </c>
      <c r="H21">
        <v>0</v>
      </c>
      <c r="I21">
        <v>0</v>
      </c>
      <c r="J21">
        <v>1</v>
      </c>
      <c r="K21">
        <v>0</v>
      </c>
      <c r="L21">
        <v>1</v>
      </c>
      <c r="M21">
        <v>1</v>
      </c>
      <c r="O21" s="15">
        <f t="shared" si="0"/>
        <v>0.6</v>
      </c>
      <c r="P21" s="15">
        <f t="shared" si="1"/>
        <v>0.54772255750516607</v>
      </c>
    </row>
    <row r="22" spans="1:16" x14ac:dyDescent="0.25">
      <c r="A22" t="s">
        <v>13</v>
      </c>
      <c r="B22" s="2" t="s">
        <v>33</v>
      </c>
      <c r="C22">
        <v>4</v>
      </c>
      <c r="D22">
        <v>5.5</v>
      </c>
      <c r="E22">
        <v>5</v>
      </c>
      <c r="F22">
        <v>3</v>
      </c>
      <c r="G22">
        <v>1.5</v>
      </c>
      <c r="H22">
        <v>4</v>
      </c>
      <c r="I22">
        <v>5</v>
      </c>
      <c r="J22">
        <v>2</v>
      </c>
      <c r="K22">
        <v>5.5</v>
      </c>
      <c r="L22">
        <v>4.5</v>
      </c>
      <c r="M22">
        <v>1</v>
      </c>
      <c r="O22" s="15">
        <f t="shared" si="0"/>
        <v>3.6</v>
      </c>
      <c r="P22" s="15">
        <f t="shared" si="1"/>
        <v>1.9811612756158952</v>
      </c>
    </row>
    <row r="23" spans="1:16" x14ac:dyDescent="0.25">
      <c r="A23" t="s">
        <v>13</v>
      </c>
      <c r="B23" s="2" t="s">
        <v>34</v>
      </c>
      <c r="C23">
        <v>2</v>
      </c>
      <c r="D23">
        <v>2.4</v>
      </c>
      <c r="E23">
        <v>2.1</v>
      </c>
      <c r="F23">
        <v>1.3</v>
      </c>
      <c r="G23">
        <v>0.7</v>
      </c>
      <c r="H23">
        <v>2</v>
      </c>
      <c r="I23">
        <v>2.2000000000000002</v>
      </c>
      <c r="J23">
        <v>1</v>
      </c>
      <c r="K23">
        <v>2.8</v>
      </c>
      <c r="L23">
        <v>2.2000000000000002</v>
      </c>
      <c r="M23">
        <v>0.5</v>
      </c>
      <c r="O23" s="15">
        <f t="shared" si="0"/>
        <v>1.7399999999999998</v>
      </c>
      <c r="P23" s="15">
        <f t="shared" si="1"/>
        <v>0.95289033996572803</v>
      </c>
    </row>
    <row r="24" spans="1:16" x14ac:dyDescent="0.25">
      <c r="A24" t="s">
        <v>12</v>
      </c>
      <c r="B24" s="2" t="s">
        <v>35</v>
      </c>
      <c r="C24">
        <v>1221919.3</v>
      </c>
      <c r="D24">
        <v>932119</v>
      </c>
      <c r="E24">
        <v>1169824.5</v>
      </c>
      <c r="F24">
        <v>792081.8</v>
      </c>
      <c r="G24">
        <v>1328060.8999999999</v>
      </c>
      <c r="H24">
        <v>6990151.5999999996</v>
      </c>
      <c r="I24">
        <v>1291620</v>
      </c>
      <c r="J24">
        <v>1478114.8</v>
      </c>
      <c r="K24">
        <v>1751335</v>
      </c>
      <c r="L24">
        <v>1274445.7</v>
      </c>
      <c r="M24">
        <v>1468110</v>
      </c>
      <c r="O24" s="16">
        <f t="shared" si="0"/>
        <v>1452725.1</v>
      </c>
      <c r="P24" s="16">
        <f t="shared" si="1"/>
        <v>192215.76554908318</v>
      </c>
    </row>
    <row r="25" spans="1:16" x14ac:dyDescent="0.25">
      <c r="A25" t="s">
        <v>12</v>
      </c>
      <c r="B25" s="2" t="s">
        <v>36</v>
      </c>
      <c r="C25">
        <v>705468.2</v>
      </c>
      <c r="D25">
        <v>419501.3</v>
      </c>
      <c r="E25">
        <v>502940.1</v>
      </c>
      <c r="F25">
        <v>1145857</v>
      </c>
      <c r="G25">
        <v>1402355.6</v>
      </c>
      <c r="H25">
        <v>1199526.3999999999</v>
      </c>
      <c r="I25">
        <v>1312660.6000000001</v>
      </c>
      <c r="J25">
        <v>2069689.9</v>
      </c>
      <c r="K25">
        <v>2494643.9</v>
      </c>
      <c r="L25">
        <v>1466669.9</v>
      </c>
      <c r="M25">
        <v>2629254</v>
      </c>
      <c r="O25" s="16">
        <f t="shared" si="0"/>
        <v>1994583.6600000001</v>
      </c>
      <c r="P25" s="16">
        <f t="shared" si="1"/>
        <v>592076.77482498193</v>
      </c>
    </row>
    <row r="26" spans="1:16" x14ac:dyDescent="0.25">
      <c r="H26" s="16">
        <f>SUM(H24:H25)</f>
        <v>8189678</v>
      </c>
      <c r="I26" s="16">
        <f t="shared" ref="I26:M26" si="2">SUM(I24:I25)</f>
        <v>2604280.6</v>
      </c>
      <c r="J26" s="16">
        <f t="shared" si="2"/>
        <v>3547804.7</v>
      </c>
      <c r="K26" s="16">
        <f t="shared" si="2"/>
        <v>4245978.9000000004</v>
      </c>
      <c r="L26" s="16">
        <f t="shared" si="2"/>
        <v>2741115.5999999996</v>
      </c>
      <c r="M26" s="16">
        <f t="shared" si="2"/>
        <v>4097364</v>
      </c>
      <c r="O26" s="16">
        <f t="shared" si="0"/>
        <v>3447308.7600000002</v>
      </c>
      <c r="P26" s="16">
        <f>STDEV(I26:M26)</f>
        <v>754975.24782593758</v>
      </c>
    </row>
    <row r="27" spans="1:16" x14ac:dyDescent="0.25">
      <c r="B27" t="s">
        <v>53</v>
      </c>
      <c r="M27">
        <f>(M13+M16)/M7</f>
        <v>3.4782608695652173</v>
      </c>
    </row>
    <row r="28" spans="1:16" x14ac:dyDescent="0.25">
      <c r="B28" t="s">
        <v>54</v>
      </c>
      <c r="M28">
        <f>M12/M7</f>
        <v>60.465838509316768</v>
      </c>
    </row>
    <row r="30" spans="1:16" x14ac:dyDescent="0.25">
      <c r="B30" t="s">
        <v>58</v>
      </c>
      <c r="D30" s="7">
        <v>12.5</v>
      </c>
      <c r="E30" s="7">
        <v>11.99</v>
      </c>
      <c r="F30" s="7">
        <v>11.69</v>
      </c>
      <c r="G30" s="7">
        <v>10.97</v>
      </c>
      <c r="H30" s="7">
        <v>10.92</v>
      </c>
      <c r="I30" s="7">
        <v>9.9499999999999993</v>
      </c>
      <c r="J30" s="7">
        <v>9.15</v>
      </c>
      <c r="K30" s="7">
        <v>9.2100000000000009</v>
      </c>
      <c r="L30" s="7">
        <v>9.32</v>
      </c>
      <c r="M30" s="7">
        <v>8.26</v>
      </c>
      <c r="N30" s="7">
        <v>10.28</v>
      </c>
      <c r="O30" s="15">
        <f>AVERAGE(I30:M30)</f>
        <v>9.1780000000000008</v>
      </c>
      <c r="P30" s="15">
        <f>STDEV(I30:M30)</f>
        <v>0.604292975302543</v>
      </c>
    </row>
    <row r="31" spans="1:16" x14ac:dyDescent="0.25">
      <c r="B31" t="s">
        <v>59</v>
      </c>
      <c r="D31" s="7">
        <v>8.4600000000000009</v>
      </c>
      <c r="E31" s="7">
        <v>7.41</v>
      </c>
      <c r="F31" s="7">
        <v>9.43</v>
      </c>
      <c r="G31" s="7">
        <v>8.2899999999999991</v>
      </c>
      <c r="H31" s="7">
        <v>9.5399999999999991</v>
      </c>
      <c r="I31" s="7">
        <v>9.49</v>
      </c>
      <c r="J31" s="7">
        <v>8.2100000000000009</v>
      </c>
      <c r="K31" s="7">
        <v>8.34</v>
      </c>
      <c r="L31" s="7">
        <v>4.84</v>
      </c>
      <c r="M31" s="7">
        <v>6.75</v>
      </c>
      <c r="N31" s="7">
        <v>7.88</v>
      </c>
      <c r="O31" s="15">
        <f t="shared" ref="O31:O50" si="3">AVERAGE(I31:M31)</f>
        <v>7.5260000000000007</v>
      </c>
      <c r="P31" s="15">
        <f t="shared" ref="P31:P50" si="4">STDEV(I31:M31)</f>
        <v>1.7891701987234172</v>
      </c>
    </row>
    <row r="32" spans="1:16" x14ac:dyDescent="0.25">
      <c r="B32" t="s">
        <v>60</v>
      </c>
      <c r="D32" s="7">
        <v>3.16</v>
      </c>
      <c r="E32" s="7">
        <v>2.91</v>
      </c>
      <c r="F32" s="7">
        <v>2.91</v>
      </c>
      <c r="G32" s="7">
        <v>2.66</v>
      </c>
      <c r="H32" s="7">
        <v>2.4300000000000002</v>
      </c>
      <c r="I32" s="7">
        <v>2.4300000000000002</v>
      </c>
      <c r="J32" s="7">
        <v>2.5299999999999998</v>
      </c>
      <c r="K32" s="7">
        <v>1.67</v>
      </c>
      <c r="L32" s="7">
        <v>1.68</v>
      </c>
      <c r="M32" s="7">
        <v>4</v>
      </c>
      <c r="N32" s="7">
        <v>3.43</v>
      </c>
      <c r="O32" s="15">
        <f t="shared" si="3"/>
        <v>2.4620000000000002</v>
      </c>
      <c r="P32" s="15">
        <f t="shared" si="4"/>
        <v>0.94998421039509873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1.04</v>
      </c>
      <c r="E34" s="7">
        <v>1.04</v>
      </c>
      <c r="F34" s="7">
        <v>1.04</v>
      </c>
      <c r="G34" s="7">
        <v>1.04</v>
      </c>
      <c r="H34" s="7">
        <v>1.04</v>
      </c>
      <c r="I34" s="7">
        <v>1.04</v>
      </c>
      <c r="J34" s="7">
        <v>0.13</v>
      </c>
      <c r="K34" s="7">
        <v>0.13</v>
      </c>
      <c r="L34" s="7">
        <v>0.13</v>
      </c>
      <c r="M34" s="7">
        <v>0</v>
      </c>
      <c r="N34" s="7">
        <v>0</v>
      </c>
      <c r="O34" s="15">
        <f t="shared" si="3"/>
        <v>0.28599999999999992</v>
      </c>
      <c r="P34" s="15">
        <f t="shared" si="4"/>
        <v>0.42524110807869925</v>
      </c>
    </row>
    <row r="35" spans="2:16" x14ac:dyDescent="0.25">
      <c r="B35" t="s">
        <v>79</v>
      </c>
      <c r="D35" s="7">
        <v>0.75</v>
      </c>
      <c r="E35" s="7">
        <v>0.75</v>
      </c>
      <c r="F35" s="7">
        <v>0.75</v>
      </c>
      <c r="G35" s="7">
        <v>0.75</v>
      </c>
      <c r="H35" s="7">
        <v>0.33</v>
      </c>
      <c r="I35" s="7">
        <v>0.33</v>
      </c>
      <c r="J35" s="7">
        <v>0.33</v>
      </c>
      <c r="K35" s="7">
        <v>0.33</v>
      </c>
      <c r="L35" s="7">
        <v>0.33</v>
      </c>
      <c r="M35" s="7">
        <v>0.33</v>
      </c>
      <c r="N35" s="7">
        <v>0.25</v>
      </c>
      <c r="O35" s="15">
        <f t="shared" si="3"/>
        <v>0.33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7">
        <v>3.2</v>
      </c>
      <c r="E39" s="7">
        <v>3</v>
      </c>
      <c r="F39" s="7">
        <v>3.8</v>
      </c>
      <c r="G39" s="7">
        <v>3.8</v>
      </c>
      <c r="H39" s="7">
        <v>3.05</v>
      </c>
      <c r="I39" s="7">
        <v>3.5</v>
      </c>
      <c r="J39" s="7">
        <v>3.5</v>
      </c>
      <c r="K39" s="7">
        <v>3.6</v>
      </c>
      <c r="L39" s="7">
        <v>3.6</v>
      </c>
      <c r="M39" s="7">
        <v>2.9</v>
      </c>
      <c r="N39" s="7">
        <v>2.9</v>
      </c>
      <c r="O39" s="15">
        <f t="shared" si="3"/>
        <v>3.4199999999999995</v>
      </c>
      <c r="P39" s="15">
        <f t="shared" si="4"/>
        <v>0.2949576240750526</v>
      </c>
    </row>
    <row r="40" spans="2:16" x14ac:dyDescent="0.25">
      <c r="B40" t="s">
        <v>84</v>
      </c>
      <c r="D40" s="7">
        <v>2</v>
      </c>
      <c r="E40" s="7">
        <v>2</v>
      </c>
      <c r="F40" s="7">
        <v>2</v>
      </c>
      <c r="G40" s="7">
        <v>2</v>
      </c>
      <c r="H40" s="7">
        <v>2</v>
      </c>
      <c r="I40" s="7">
        <v>2</v>
      </c>
      <c r="J40" s="7">
        <v>2</v>
      </c>
      <c r="K40" s="7">
        <v>2</v>
      </c>
      <c r="L40" s="7">
        <v>2</v>
      </c>
      <c r="M40" s="7">
        <v>0</v>
      </c>
      <c r="N40" s="7">
        <v>0</v>
      </c>
      <c r="O40" s="15">
        <f t="shared" si="3"/>
        <v>1.6</v>
      </c>
      <c r="P40" s="15">
        <f t="shared" si="4"/>
        <v>0.89442719099991574</v>
      </c>
    </row>
    <row r="41" spans="2:16" x14ac:dyDescent="0.25">
      <c r="B41" t="s">
        <v>85</v>
      </c>
      <c r="D41" s="7">
        <v>2.34</v>
      </c>
      <c r="E41" s="7">
        <v>2.34</v>
      </c>
      <c r="F41" s="7">
        <v>2.34</v>
      </c>
      <c r="G41" s="7">
        <v>2.34</v>
      </c>
      <c r="H41" s="7">
        <v>2.57</v>
      </c>
      <c r="I41" s="7">
        <v>2.57</v>
      </c>
      <c r="J41" s="7">
        <v>1.57</v>
      </c>
      <c r="K41" s="7">
        <v>1.63</v>
      </c>
      <c r="L41" s="7">
        <v>1.83</v>
      </c>
      <c r="M41" s="7">
        <v>0.53</v>
      </c>
      <c r="N41" s="7">
        <v>0.12</v>
      </c>
      <c r="O41" s="15">
        <f t="shared" si="3"/>
        <v>1.6259999999999999</v>
      </c>
      <c r="P41" s="15">
        <f t="shared" si="4"/>
        <v>0.73094459434351167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1</v>
      </c>
      <c r="E44" s="7">
        <v>1</v>
      </c>
      <c r="F44" s="7">
        <v>1</v>
      </c>
      <c r="G44" s="7">
        <v>1</v>
      </c>
      <c r="H44" s="7">
        <v>1</v>
      </c>
      <c r="I44" s="7">
        <v>1</v>
      </c>
      <c r="J44" s="7">
        <v>1</v>
      </c>
      <c r="K44" s="7">
        <v>1</v>
      </c>
      <c r="L44" s="7">
        <v>1</v>
      </c>
      <c r="M44" s="7">
        <v>1</v>
      </c>
      <c r="N44" s="7">
        <v>1</v>
      </c>
      <c r="O44" s="15">
        <f t="shared" si="3"/>
        <v>1</v>
      </c>
      <c r="P44" s="15">
        <f t="shared" si="4"/>
        <v>0</v>
      </c>
    </row>
    <row r="45" spans="2:16" x14ac:dyDescent="0.25">
      <c r="B45" t="s">
        <v>61</v>
      </c>
      <c r="D45" s="7">
        <v>0.05</v>
      </c>
      <c r="E45" s="7">
        <v>0</v>
      </c>
      <c r="F45" s="7">
        <v>0.26</v>
      </c>
      <c r="G45" s="7">
        <v>1.1299999999999999</v>
      </c>
      <c r="H45" s="7">
        <v>1.18</v>
      </c>
      <c r="I45" s="7">
        <v>1.45</v>
      </c>
      <c r="J45" s="7">
        <v>1.25</v>
      </c>
      <c r="K45" s="7">
        <v>1.0900000000000001</v>
      </c>
      <c r="L45" s="7">
        <v>0.9</v>
      </c>
      <c r="M45" s="7">
        <v>0.9</v>
      </c>
      <c r="N45" s="7">
        <v>1.97</v>
      </c>
      <c r="O45" s="15">
        <f t="shared" si="3"/>
        <v>1.1180000000000001</v>
      </c>
      <c r="P45" s="15">
        <f t="shared" si="4"/>
        <v>0.23636835659622385</v>
      </c>
    </row>
    <row r="46" spans="2:16" x14ac:dyDescent="0.25">
      <c r="B46" t="s">
        <v>62</v>
      </c>
      <c r="D46" s="7">
        <v>13.14</v>
      </c>
      <c r="E46" s="7">
        <v>14.44</v>
      </c>
      <c r="F46" s="7">
        <v>11.92</v>
      </c>
      <c r="G46" s="7">
        <v>11.81</v>
      </c>
      <c r="H46" s="7">
        <v>11.46</v>
      </c>
      <c r="I46" s="7">
        <v>11.89</v>
      </c>
      <c r="J46" s="7">
        <v>14.57</v>
      </c>
      <c r="K46" s="7">
        <v>15.84</v>
      </c>
      <c r="L46" s="7">
        <v>13.98</v>
      </c>
      <c r="M46" s="7">
        <v>17.48</v>
      </c>
      <c r="N46" s="7">
        <v>16.690000000000001</v>
      </c>
      <c r="O46" s="15">
        <f t="shared" si="3"/>
        <v>14.752000000000001</v>
      </c>
      <c r="P46" s="15">
        <f t="shared" si="4"/>
        <v>2.0884132732771064</v>
      </c>
    </row>
    <row r="47" spans="2:16" x14ac:dyDescent="0.25">
      <c r="B47" t="s">
        <v>63</v>
      </c>
      <c r="D47" s="7">
        <v>2</v>
      </c>
      <c r="E47" s="7">
        <v>1</v>
      </c>
      <c r="F47" s="7">
        <v>1</v>
      </c>
      <c r="G47" s="7">
        <v>1</v>
      </c>
      <c r="H47" s="7">
        <v>1</v>
      </c>
      <c r="I47" s="7">
        <v>1</v>
      </c>
      <c r="J47" s="7">
        <v>0</v>
      </c>
      <c r="K47" s="7">
        <v>0</v>
      </c>
      <c r="L47" s="7">
        <v>0</v>
      </c>
      <c r="M47" s="7">
        <v>1</v>
      </c>
      <c r="N47" s="7">
        <v>1.7</v>
      </c>
      <c r="O47" s="15">
        <f t="shared" si="3"/>
        <v>0.4</v>
      </c>
      <c r="P47" s="15">
        <f t="shared" si="4"/>
        <v>0.54772255750516607</v>
      </c>
    </row>
    <row r="48" spans="2:16" x14ac:dyDescent="0.25">
      <c r="B48" t="s">
        <v>74</v>
      </c>
      <c r="D48" s="7">
        <v>8.8000000000000007</v>
      </c>
      <c r="E48" s="7">
        <v>6</v>
      </c>
      <c r="F48" s="7">
        <v>2.5</v>
      </c>
      <c r="G48" s="7">
        <v>2</v>
      </c>
      <c r="H48" s="7">
        <v>1.5</v>
      </c>
      <c r="I48" s="7">
        <v>1.5</v>
      </c>
      <c r="J48" s="7">
        <v>5.5</v>
      </c>
      <c r="K48" s="7">
        <v>5</v>
      </c>
      <c r="L48" s="7">
        <v>4.6500000000000004</v>
      </c>
      <c r="M48" s="7">
        <v>5.5</v>
      </c>
      <c r="N48" s="7">
        <v>7</v>
      </c>
      <c r="O48" s="15">
        <f t="shared" si="3"/>
        <v>4.43</v>
      </c>
      <c r="P48" s="15">
        <f t="shared" si="4"/>
        <v>1.6769019053003682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1</v>
      </c>
      <c r="N49" s="7">
        <v>0</v>
      </c>
      <c r="O49" s="15">
        <f t="shared" si="3"/>
        <v>0.2</v>
      </c>
      <c r="P49" s="15">
        <f t="shared" si="4"/>
        <v>0.44721359549995793</v>
      </c>
    </row>
    <row r="50" spans="2:16" x14ac:dyDescent="0.25">
      <c r="B50" t="s">
        <v>66</v>
      </c>
      <c r="D50" s="7">
        <f>SUM(D30:D49)</f>
        <v>58.44</v>
      </c>
      <c r="E50" s="7">
        <f t="shared" ref="E50:N50" si="5">SUM(E30:E49)</f>
        <v>53.879999999999995</v>
      </c>
      <c r="F50" s="7">
        <f t="shared" si="5"/>
        <v>50.639999999999993</v>
      </c>
      <c r="G50" s="7">
        <f t="shared" si="5"/>
        <v>48.79</v>
      </c>
      <c r="H50" s="7">
        <f t="shared" si="5"/>
        <v>48.019999999999996</v>
      </c>
      <c r="I50" s="7">
        <f t="shared" si="5"/>
        <v>48.15</v>
      </c>
      <c r="J50" s="7">
        <f>SUM(J30:J49)</f>
        <v>49.739999999999995</v>
      </c>
      <c r="K50" s="7">
        <f t="shared" si="5"/>
        <v>49.839999999999996</v>
      </c>
      <c r="L50" s="7">
        <f t="shared" si="5"/>
        <v>44.26</v>
      </c>
      <c r="M50" s="7">
        <f t="shared" si="5"/>
        <v>49.649999999999991</v>
      </c>
      <c r="N50" s="7">
        <f t="shared" si="5"/>
        <v>53.22</v>
      </c>
      <c r="O50" s="15">
        <f t="shared" si="3"/>
        <v>48.327999999999996</v>
      </c>
      <c r="P50" s="15">
        <f t="shared" si="4"/>
        <v>2.3773872212998857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P26" sqref="P26"/>
    </sheetView>
  </sheetViews>
  <sheetFormatPr defaultRowHeight="15" x14ac:dyDescent="0.25"/>
  <cols>
    <col min="1" max="1" width="6.42578125" bestFit="1" customWidth="1"/>
    <col min="2" max="2" width="56.42578125" bestFit="1" customWidth="1"/>
    <col min="3" max="7" width="9" bestFit="1" customWidth="1"/>
    <col min="8" max="8" width="10" bestFit="1" customWidth="1"/>
    <col min="9" max="10" width="9" bestFit="1" customWidth="1"/>
    <col min="11" max="12" width="10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39</v>
      </c>
    </row>
    <row r="2" spans="1:16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15.6</v>
      </c>
      <c r="D3">
        <v>14.6</v>
      </c>
      <c r="E3">
        <v>15.6</v>
      </c>
      <c r="F3">
        <v>15.6</v>
      </c>
      <c r="G3">
        <v>16.600000000000001</v>
      </c>
      <c r="H3">
        <v>16.600000000000001</v>
      </c>
      <c r="I3">
        <v>18.600000000000001</v>
      </c>
      <c r="J3">
        <v>16.600000000000001</v>
      </c>
      <c r="K3">
        <v>15.6</v>
      </c>
      <c r="L3">
        <v>16.600000000000001</v>
      </c>
      <c r="M3">
        <v>15.6</v>
      </c>
      <c r="O3" s="15">
        <f>AVERAGE(I3:M3)</f>
        <v>16.600000000000001</v>
      </c>
      <c r="P3" s="15">
        <f>STDEV(I3:M3)</f>
        <v>1.2247448713915898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1</v>
      </c>
      <c r="J4">
        <v>1</v>
      </c>
      <c r="K4">
        <v>0</v>
      </c>
      <c r="L4">
        <v>0</v>
      </c>
      <c r="M4">
        <v>1</v>
      </c>
      <c r="O4" s="15">
        <f t="shared" ref="O4:O26" si="0">AVERAGE(I4:M4)</f>
        <v>0.6</v>
      </c>
      <c r="P4" s="15">
        <f t="shared" ref="P4:P25" si="1">STDEV(I4:M4)</f>
        <v>0.54772255750516607</v>
      </c>
    </row>
    <row r="5" spans="1:16" x14ac:dyDescent="0.25">
      <c r="A5" t="s">
        <v>12</v>
      </c>
      <c r="B5" s="1" t="s">
        <v>17</v>
      </c>
      <c r="C5">
        <v>0</v>
      </c>
      <c r="D5">
        <v>1</v>
      </c>
      <c r="E5">
        <v>1</v>
      </c>
      <c r="F5">
        <v>1</v>
      </c>
      <c r="G5">
        <v>1</v>
      </c>
      <c r="H5">
        <v>2</v>
      </c>
      <c r="I5">
        <v>1.6</v>
      </c>
      <c r="J5">
        <v>1.6</v>
      </c>
      <c r="K5">
        <v>2.6</v>
      </c>
      <c r="L5">
        <v>2.6</v>
      </c>
      <c r="M5">
        <v>1.6</v>
      </c>
      <c r="O5" s="15">
        <f t="shared" si="0"/>
        <v>2</v>
      </c>
      <c r="P5" s="15">
        <f t="shared" si="1"/>
        <v>0.54772255750516674</v>
      </c>
    </row>
    <row r="6" spans="1:16" x14ac:dyDescent="0.25">
      <c r="A6" t="s">
        <v>12</v>
      </c>
      <c r="B6" s="1" t="s">
        <v>18</v>
      </c>
      <c r="C6">
        <v>4</v>
      </c>
      <c r="D6">
        <v>1.6</v>
      </c>
      <c r="E6">
        <v>1.6</v>
      </c>
      <c r="F6">
        <v>2.6</v>
      </c>
      <c r="G6">
        <v>2.6</v>
      </c>
      <c r="H6">
        <v>1.6</v>
      </c>
      <c r="I6">
        <v>3</v>
      </c>
      <c r="J6">
        <v>4</v>
      </c>
      <c r="K6">
        <v>3</v>
      </c>
      <c r="L6">
        <v>3</v>
      </c>
      <c r="M6">
        <v>5</v>
      </c>
      <c r="O6" s="15">
        <f t="shared" si="0"/>
        <v>3.6</v>
      </c>
      <c r="P6" s="15">
        <f t="shared" si="1"/>
        <v>0.8944271909999163</v>
      </c>
    </row>
    <row r="7" spans="1:16" x14ac:dyDescent="0.25">
      <c r="A7" t="s">
        <v>12</v>
      </c>
      <c r="B7" s="2" t="s">
        <v>15</v>
      </c>
      <c r="C7">
        <v>15.4</v>
      </c>
      <c r="D7">
        <v>14.4</v>
      </c>
      <c r="E7">
        <v>15.4</v>
      </c>
      <c r="F7">
        <v>15.4</v>
      </c>
      <c r="G7">
        <v>15.6</v>
      </c>
      <c r="H7">
        <v>15.8</v>
      </c>
      <c r="I7">
        <v>17.5</v>
      </c>
      <c r="J7">
        <v>16.600000000000001</v>
      </c>
      <c r="K7">
        <v>15.6</v>
      </c>
      <c r="L7">
        <v>16.600000000000001</v>
      </c>
      <c r="M7">
        <v>15.5</v>
      </c>
      <c r="O7" s="15">
        <f t="shared" si="0"/>
        <v>16.360000000000003</v>
      </c>
      <c r="P7" s="15">
        <f t="shared" si="1"/>
        <v>0.82643814045577568</v>
      </c>
    </row>
    <row r="8" spans="1:16" x14ac:dyDescent="0.25">
      <c r="A8" t="s">
        <v>12</v>
      </c>
      <c r="B8" s="2" t="s">
        <v>19</v>
      </c>
      <c r="C8">
        <v>2</v>
      </c>
      <c r="D8">
        <v>2</v>
      </c>
      <c r="E8">
        <v>2</v>
      </c>
      <c r="F8">
        <v>2</v>
      </c>
      <c r="G8">
        <v>2</v>
      </c>
      <c r="H8">
        <v>2</v>
      </c>
      <c r="I8">
        <v>2</v>
      </c>
      <c r="J8">
        <v>2.1</v>
      </c>
      <c r="K8">
        <v>2</v>
      </c>
      <c r="L8">
        <v>2</v>
      </c>
      <c r="M8">
        <v>2</v>
      </c>
      <c r="O8" s="15">
        <f t="shared" si="0"/>
        <v>2.02</v>
      </c>
      <c r="P8" s="15">
        <f t="shared" si="1"/>
        <v>4.4721359549995836E-2</v>
      </c>
    </row>
    <row r="9" spans="1:16" x14ac:dyDescent="0.25">
      <c r="A9" t="s">
        <v>12</v>
      </c>
      <c r="B9" s="2" t="s">
        <v>20</v>
      </c>
      <c r="C9">
        <v>17.3</v>
      </c>
      <c r="D9">
        <v>16.3</v>
      </c>
      <c r="E9">
        <v>17.3</v>
      </c>
      <c r="F9">
        <v>16.3</v>
      </c>
      <c r="G9">
        <v>17.399999999999999</v>
      </c>
      <c r="H9">
        <v>16.7</v>
      </c>
      <c r="I9">
        <v>18.100000000000001</v>
      </c>
      <c r="J9">
        <v>17.399999999999999</v>
      </c>
      <c r="K9">
        <v>16.5</v>
      </c>
      <c r="L9">
        <v>17.5</v>
      </c>
      <c r="M9">
        <v>16.3</v>
      </c>
      <c r="O9" s="15">
        <f t="shared" si="0"/>
        <v>17.16</v>
      </c>
      <c r="P9" s="15">
        <f t="shared" si="1"/>
        <v>0.74699397587932403</v>
      </c>
    </row>
    <row r="10" spans="1:16" x14ac:dyDescent="0.25">
      <c r="A10" t="s">
        <v>12</v>
      </c>
      <c r="B10" s="2" t="s">
        <v>21</v>
      </c>
      <c r="C10">
        <v>1206</v>
      </c>
      <c r="D10">
        <v>984</v>
      </c>
      <c r="E10">
        <v>1119</v>
      </c>
      <c r="F10">
        <v>1145</v>
      </c>
      <c r="G10">
        <v>1097</v>
      </c>
      <c r="H10">
        <v>1275</v>
      </c>
      <c r="I10">
        <v>1251</v>
      </c>
      <c r="J10">
        <v>1364</v>
      </c>
      <c r="K10">
        <v>1383</v>
      </c>
      <c r="L10">
        <v>1409</v>
      </c>
      <c r="M10">
        <v>1334</v>
      </c>
      <c r="O10" s="15">
        <f t="shared" si="0"/>
        <v>1348.2</v>
      </c>
      <c r="P10" s="15">
        <f t="shared" si="1"/>
        <v>60.841597612160058</v>
      </c>
    </row>
    <row r="11" spans="1:16" x14ac:dyDescent="0.25">
      <c r="A11" t="s">
        <v>12</v>
      </c>
      <c r="B11" s="2" t="s">
        <v>22</v>
      </c>
      <c r="C11">
        <v>200</v>
      </c>
      <c r="D11">
        <v>145</v>
      </c>
      <c r="E11">
        <v>174</v>
      </c>
      <c r="F11">
        <v>190</v>
      </c>
      <c r="G11">
        <v>182</v>
      </c>
      <c r="H11">
        <v>185</v>
      </c>
      <c r="I11">
        <v>161.5</v>
      </c>
      <c r="J11">
        <v>186</v>
      </c>
      <c r="K11">
        <v>169</v>
      </c>
      <c r="L11">
        <v>191.5</v>
      </c>
      <c r="M11">
        <v>181</v>
      </c>
      <c r="O11" s="15">
        <f t="shared" si="0"/>
        <v>177.8</v>
      </c>
      <c r="P11" s="15">
        <f t="shared" si="1"/>
        <v>12.331869282472953</v>
      </c>
    </row>
    <row r="12" spans="1:16" x14ac:dyDescent="0.25">
      <c r="A12" t="s">
        <v>12</v>
      </c>
      <c r="B12" s="2" t="s">
        <v>23</v>
      </c>
      <c r="C12">
        <v>1441.5</v>
      </c>
      <c r="D12">
        <v>1138</v>
      </c>
      <c r="E12">
        <v>1310</v>
      </c>
      <c r="F12">
        <v>1342</v>
      </c>
      <c r="G12">
        <v>1293</v>
      </c>
      <c r="H12">
        <v>1474.5</v>
      </c>
      <c r="I12">
        <v>1443</v>
      </c>
      <c r="J12">
        <v>1559</v>
      </c>
      <c r="K12">
        <v>1572</v>
      </c>
      <c r="L12">
        <v>1614.5</v>
      </c>
      <c r="M12">
        <v>1547</v>
      </c>
      <c r="O12" s="15">
        <f t="shared" si="0"/>
        <v>1547.1</v>
      </c>
      <c r="P12" s="15">
        <f t="shared" si="1"/>
        <v>63.524011208361202</v>
      </c>
    </row>
    <row r="13" spans="1:16" x14ac:dyDescent="0.25">
      <c r="A13" t="s">
        <v>12</v>
      </c>
      <c r="B13" s="2" t="s">
        <v>24</v>
      </c>
      <c r="C13">
        <v>148</v>
      </c>
      <c r="D13">
        <v>148</v>
      </c>
      <c r="E13">
        <v>154</v>
      </c>
      <c r="F13">
        <v>142</v>
      </c>
      <c r="G13">
        <v>137</v>
      </c>
      <c r="H13">
        <v>163</v>
      </c>
      <c r="I13">
        <v>178</v>
      </c>
      <c r="J13">
        <v>182</v>
      </c>
      <c r="K13">
        <v>197</v>
      </c>
      <c r="L13">
        <v>192</v>
      </c>
      <c r="M13">
        <v>185</v>
      </c>
      <c r="O13" s="15">
        <f t="shared" si="0"/>
        <v>186.8</v>
      </c>
      <c r="P13" s="15">
        <f t="shared" si="1"/>
        <v>7.6615925237511817</v>
      </c>
    </row>
    <row r="14" spans="1:16" x14ac:dyDescent="0.25">
      <c r="A14" t="s">
        <v>12</v>
      </c>
      <c r="B14" s="2" t="s">
        <v>27</v>
      </c>
      <c r="C14">
        <v>6.3</v>
      </c>
      <c r="D14">
        <v>6.3</v>
      </c>
      <c r="E14">
        <v>6.4</v>
      </c>
      <c r="F14">
        <v>5.7</v>
      </c>
      <c r="G14">
        <v>5.3</v>
      </c>
      <c r="H14">
        <v>6.1</v>
      </c>
      <c r="I14">
        <v>6</v>
      </c>
      <c r="J14">
        <v>5.6</v>
      </c>
      <c r="K14">
        <v>5.7</v>
      </c>
      <c r="L14">
        <v>5.0999999999999996</v>
      </c>
      <c r="M14">
        <v>5.0999999999999996</v>
      </c>
      <c r="O14" s="15">
        <f t="shared" si="0"/>
        <v>5.5</v>
      </c>
      <c r="P14" s="15">
        <f t="shared" si="1"/>
        <v>0.39370039370059073</v>
      </c>
    </row>
    <row r="15" spans="1:16" x14ac:dyDescent="0.25">
      <c r="A15" t="s">
        <v>12</v>
      </c>
      <c r="B15" s="2" t="s">
        <v>25</v>
      </c>
      <c r="C15">
        <v>24</v>
      </c>
      <c r="D15">
        <v>22</v>
      </c>
      <c r="E15">
        <v>25</v>
      </c>
      <c r="F15">
        <v>24</v>
      </c>
      <c r="G15">
        <v>26</v>
      </c>
      <c r="H15">
        <v>33</v>
      </c>
      <c r="I15">
        <v>36</v>
      </c>
      <c r="J15">
        <v>31</v>
      </c>
      <c r="K15">
        <v>32</v>
      </c>
      <c r="L15">
        <v>31</v>
      </c>
      <c r="M15">
        <v>28</v>
      </c>
      <c r="O15" s="15">
        <f t="shared" si="0"/>
        <v>31.6</v>
      </c>
      <c r="P15" s="15">
        <f t="shared" si="1"/>
        <v>2.8809720581775866</v>
      </c>
    </row>
    <row r="16" spans="1:16" x14ac:dyDescent="0.25">
      <c r="A16" t="s">
        <v>12</v>
      </c>
      <c r="B16" s="2" t="s">
        <v>26</v>
      </c>
      <c r="C16">
        <v>24</v>
      </c>
      <c r="D16">
        <v>22</v>
      </c>
      <c r="E16">
        <v>25</v>
      </c>
      <c r="F16">
        <v>24</v>
      </c>
      <c r="G16">
        <v>26</v>
      </c>
      <c r="H16">
        <v>33</v>
      </c>
      <c r="I16">
        <v>36</v>
      </c>
      <c r="J16">
        <v>31</v>
      </c>
      <c r="K16">
        <v>32</v>
      </c>
      <c r="L16">
        <v>31</v>
      </c>
      <c r="M16">
        <v>28</v>
      </c>
      <c r="O16" s="15">
        <f t="shared" si="0"/>
        <v>31.6</v>
      </c>
      <c r="P16" s="15">
        <f t="shared" si="1"/>
        <v>2.8809720581775866</v>
      </c>
    </row>
    <row r="17" spans="1:16" x14ac:dyDescent="0.25">
      <c r="A17" t="s">
        <v>12</v>
      </c>
      <c r="B17" s="2" t="s">
        <v>28</v>
      </c>
      <c r="C17">
        <v>2.4</v>
      </c>
      <c r="D17">
        <v>2.2999999999999998</v>
      </c>
      <c r="E17">
        <v>2.6</v>
      </c>
      <c r="F17">
        <v>2.6</v>
      </c>
      <c r="G17">
        <v>2.8</v>
      </c>
      <c r="H17">
        <v>3.5</v>
      </c>
      <c r="I17">
        <v>3.8</v>
      </c>
      <c r="J17">
        <v>3.5</v>
      </c>
      <c r="K17">
        <v>3.6</v>
      </c>
      <c r="L17">
        <v>3.4</v>
      </c>
      <c r="M17">
        <v>3.1</v>
      </c>
      <c r="O17" s="15">
        <f t="shared" si="0"/>
        <v>3.4800000000000004</v>
      </c>
      <c r="P17" s="15">
        <f t="shared" si="1"/>
        <v>0.25884358211089564</v>
      </c>
    </row>
    <row r="18" spans="1:16" x14ac:dyDescent="0.25">
      <c r="A18" t="s">
        <v>13</v>
      </c>
      <c r="B18" s="2" t="s">
        <v>29</v>
      </c>
      <c r="C18">
        <v>21.5</v>
      </c>
      <c r="D18">
        <v>24</v>
      </c>
      <c r="E18">
        <v>19.5</v>
      </c>
      <c r="F18">
        <v>39</v>
      </c>
      <c r="G18">
        <v>19</v>
      </c>
      <c r="H18">
        <v>28.5</v>
      </c>
      <c r="I18">
        <v>25</v>
      </c>
      <c r="J18">
        <v>22.8</v>
      </c>
      <c r="K18">
        <v>38.799999999999997</v>
      </c>
      <c r="L18">
        <v>30.8</v>
      </c>
      <c r="M18">
        <v>47</v>
      </c>
      <c r="O18" s="15">
        <f t="shared" si="0"/>
        <v>32.879999999999995</v>
      </c>
      <c r="P18" s="15">
        <f t="shared" si="1"/>
        <v>10.030553324717451</v>
      </c>
    </row>
    <row r="19" spans="1:16" x14ac:dyDescent="0.25">
      <c r="A19" t="s">
        <v>13</v>
      </c>
      <c r="B19" s="2" t="s">
        <v>30</v>
      </c>
      <c r="C19">
        <v>4</v>
      </c>
      <c r="D19">
        <v>4.4000000000000004</v>
      </c>
      <c r="E19">
        <v>3.8</v>
      </c>
      <c r="F19">
        <v>7.1</v>
      </c>
      <c r="G19">
        <v>3.1</v>
      </c>
      <c r="H19">
        <v>4.7</v>
      </c>
      <c r="I19">
        <v>3.5</v>
      </c>
      <c r="J19">
        <v>2.8</v>
      </c>
      <c r="K19">
        <v>4.5</v>
      </c>
      <c r="L19">
        <v>3.1</v>
      </c>
      <c r="M19">
        <v>4.5</v>
      </c>
      <c r="O19" s="15">
        <f t="shared" si="0"/>
        <v>3.6799999999999997</v>
      </c>
      <c r="P19" s="15">
        <f t="shared" si="1"/>
        <v>0.78866976612521633</v>
      </c>
    </row>
    <row r="20" spans="1:16" x14ac:dyDescent="0.25">
      <c r="A20" t="s">
        <v>13</v>
      </c>
      <c r="B20" s="2" t="s">
        <v>32</v>
      </c>
      <c r="C20">
        <v>6</v>
      </c>
      <c r="D20">
        <v>2.5</v>
      </c>
      <c r="E20">
        <v>1</v>
      </c>
      <c r="F20">
        <v>3</v>
      </c>
      <c r="G20">
        <v>3</v>
      </c>
      <c r="H20">
        <v>3</v>
      </c>
      <c r="I20">
        <v>2</v>
      </c>
      <c r="J20">
        <v>6</v>
      </c>
      <c r="K20">
        <v>5</v>
      </c>
      <c r="L20">
        <v>2</v>
      </c>
      <c r="M20">
        <v>4</v>
      </c>
      <c r="O20" s="15">
        <f t="shared" si="0"/>
        <v>3.8</v>
      </c>
      <c r="P20" s="15">
        <f t="shared" si="1"/>
        <v>1.7888543819998315</v>
      </c>
    </row>
    <row r="21" spans="1:16" x14ac:dyDescent="0.25">
      <c r="A21" t="s">
        <v>13</v>
      </c>
      <c r="B21" s="2" t="s">
        <v>31</v>
      </c>
      <c r="C21">
        <v>1</v>
      </c>
      <c r="D21">
        <v>3</v>
      </c>
      <c r="E21">
        <v>3</v>
      </c>
      <c r="F21">
        <v>2</v>
      </c>
      <c r="G21">
        <v>2.5</v>
      </c>
      <c r="H21">
        <v>2</v>
      </c>
      <c r="I21">
        <v>1</v>
      </c>
      <c r="J21">
        <v>4</v>
      </c>
      <c r="K21">
        <v>4</v>
      </c>
      <c r="L21">
        <v>5</v>
      </c>
      <c r="M21">
        <v>6</v>
      </c>
      <c r="O21" s="15">
        <f t="shared" si="0"/>
        <v>4</v>
      </c>
      <c r="P21" s="15">
        <f t="shared" si="1"/>
        <v>1.8708286933869707</v>
      </c>
    </row>
    <row r="22" spans="1:16" x14ac:dyDescent="0.25">
      <c r="A22" t="s">
        <v>13</v>
      </c>
      <c r="B22" s="2" t="s">
        <v>33</v>
      </c>
      <c r="C22">
        <v>7</v>
      </c>
      <c r="D22">
        <v>5.5</v>
      </c>
      <c r="E22">
        <v>4</v>
      </c>
      <c r="F22">
        <v>5</v>
      </c>
      <c r="G22">
        <v>5.5</v>
      </c>
      <c r="H22">
        <v>5</v>
      </c>
      <c r="I22">
        <v>3</v>
      </c>
      <c r="J22">
        <v>10</v>
      </c>
      <c r="K22">
        <v>9</v>
      </c>
      <c r="L22">
        <v>7</v>
      </c>
      <c r="M22">
        <v>10</v>
      </c>
      <c r="O22" s="15">
        <f t="shared" si="0"/>
        <v>7.8</v>
      </c>
      <c r="P22" s="15">
        <f t="shared" si="1"/>
        <v>2.9495762407505257</v>
      </c>
    </row>
    <row r="23" spans="1:16" x14ac:dyDescent="0.25">
      <c r="A23" t="s">
        <v>13</v>
      </c>
      <c r="B23" s="2" t="s">
        <v>34</v>
      </c>
      <c r="C23">
        <v>3.5</v>
      </c>
      <c r="D23">
        <v>2.4</v>
      </c>
      <c r="E23">
        <v>1.7</v>
      </c>
      <c r="F23">
        <v>2.1</v>
      </c>
      <c r="G23">
        <v>2.5</v>
      </c>
      <c r="H23">
        <v>2.5</v>
      </c>
      <c r="I23">
        <v>1.3</v>
      </c>
      <c r="J23">
        <v>4.8</v>
      </c>
      <c r="K23">
        <v>4.4000000000000004</v>
      </c>
      <c r="L23">
        <v>3.4</v>
      </c>
      <c r="M23">
        <v>4.5999999999999996</v>
      </c>
      <c r="O23" s="15">
        <f t="shared" si="0"/>
        <v>3.7</v>
      </c>
      <c r="P23" s="15">
        <f t="shared" si="1"/>
        <v>1.4456832294800961</v>
      </c>
    </row>
    <row r="24" spans="1:16" x14ac:dyDescent="0.25">
      <c r="A24" t="s">
        <v>12</v>
      </c>
      <c r="B24" s="2" t="s">
        <v>35</v>
      </c>
      <c r="C24">
        <v>798886.9</v>
      </c>
      <c r="D24">
        <v>887797</v>
      </c>
      <c r="E24">
        <v>749889.5</v>
      </c>
      <c r="F24">
        <v>849114</v>
      </c>
      <c r="G24">
        <v>849106.9</v>
      </c>
      <c r="H24">
        <v>974034.8</v>
      </c>
      <c r="I24">
        <v>232754</v>
      </c>
      <c r="J24">
        <v>419641.59999999998</v>
      </c>
      <c r="K24">
        <v>518345.6</v>
      </c>
      <c r="L24">
        <v>541260</v>
      </c>
      <c r="M24">
        <v>432279.8</v>
      </c>
      <c r="O24" s="16">
        <f t="shared" si="0"/>
        <v>428856.2</v>
      </c>
      <c r="P24" s="16">
        <f t="shared" si="1"/>
        <v>121650.80117056362</v>
      </c>
    </row>
    <row r="25" spans="1:16" x14ac:dyDescent="0.25">
      <c r="A25" t="s">
        <v>12</v>
      </c>
      <c r="B25" s="2" t="s">
        <v>36</v>
      </c>
      <c r="C25">
        <v>442760.9</v>
      </c>
      <c r="D25">
        <v>402645.5</v>
      </c>
      <c r="E25">
        <v>372250.1</v>
      </c>
      <c r="F25">
        <v>809052.4</v>
      </c>
      <c r="G25">
        <v>382380.7</v>
      </c>
      <c r="H25">
        <v>678688</v>
      </c>
      <c r="I25">
        <v>1018665.8</v>
      </c>
      <c r="J25">
        <v>1008903</v>
      </c>
      <c r="K25">
        <v>971869.3</v>
      </c>
      <c r="L25">
        <v>1104538.7</v>
      </c>
      <c r="M25">
        <v>422376.8</v>
      </c>
      <c r="O25" s="16">
        <f t="shared" si="0"/>
        <v>905270.72</v>
      </c>
      <c r="P25" s="16">
        <f t="shared" si="1"/>
        <v>274284.40090099419</v>
      </c>
    </row>
    <row r="26" spans="1:16" x14ac:dyDescent="0.25">
      <c r="H26" s="16">
        <f>SUM(H24:H25)</f>
        <v>1652722.8</v>
      </c>
      <c r="I26" s="16">
        <f t="shared" ref="I26:M26" si="2">SUM(I24:I25)</f>
        <v>1251419.8</v>
      </c>
      <c r="J26" s="16">
        <f t="shared" si="2"/>
        <v>1428544.6</v>
      </c>
      <c r="K26" s="16">
        <f t="shared" si="2"/>
        <v>1490214.9</v>
      </c>
      <c r="L26" s="16">
        <f t="shared" si="2"/>
        <v>1645798.7</v>
      </c>
      <c r="M26" s="16">
        <f t="shared" si="2"/>
        <v>854656.6</v>
      </c>
      <c r="O26" s="16">
        <f t="shared" si="0"/>
        <v>1334126.92</v>
      </c>
      <c r="P26" s="16">
        <f>STDEV(I26:M26)</f>
        <v>302964.39960209402</v>
      </c>
    </row>
    <row r="27" spans="1:16" x14ac:dyDescent="0.25">
      <c r="B27" t="s">
        <v>53</v>
      </c>
      <c r="M27">
        <f>(M13+M16)/M7</f>
        <v>13.741935483870968</v>
      </c>
    </row>
    <row r="28" spans="1:16" x14ac:dyDescent="0.25">
      <c r="B28" t="s">
        <v>54</v>
      </c>
      <c r="M28">
        <f>M12/M7</f>
        <v>99.806451612903231</v>
      </c>
    </row>
    <row r="30" spans="1:16" x14ac:dyDescent="0.25">
      <c r="B30" t="s">
        <v>58</v>
      </c>
      <c r="D30" s="7">
        <v>13.58</v>
      </c>
      <c r="E30" s="7">
        <v>13.03</v>
      </c>
      <c r="F30" s="7">
        <v>13.18</v>
      </c>
      <c r="G30" s="7">
        <v>14.6</v>
      </c>
      <c r="H30" s="7">
        <v>13.2</v>
      </c>
      <c r="I30" s="7">
        <v>14.2</v>
      </c>
      <c r="J30" s="7">
        <v>15.82</v>
      </c>
      <c r="K30" s="7">
        <v>14.8</v>
      </c>
      <c r="L30" s="7">
        <v>15.8</v>
      </c>
      <c r="M30" s="7">
        <v>14.3</v>
      </c>
      <c r="N30" s="7">
        <v>13.8</v>
      </c>
      <c r="O30" s="15">
        <f>AVERAGE(I30:M30)</f>
        <v>14.984</v>
      </c>
      <c r="P30" s="15">
        <f>STDEV(I30:M30)</f>
        <v>0.78757856750929955</v>
      </c>
    </row>
    <row r="31" spans="1:16" x14ac:dyDescent="0.25">
      <c r="B31" t="s">
        <v>59</v>
      </c>
      <c r="D31" s="7">
        <v>10.81</v>
      </c>
      <c r="E31" s="7">
        <v>10.81</v>
      </c>
      <c r="F31" s="7">
        <v>10.81</v>
      </c>
      <c r="G31" s="7">
        <v>10.9</v>
      </c>
      <c r="H31" s="7">
        <v>9.7899999999999991</v>
      </c>
      <c r="I31" s="7">
        <v>9.57</v>
      </c>
      <c r="J31" s="7">
        <v>9.32</v>
      </c>
      <c r="K31" s="7">
        <v>10.32</v>
      </c>
      <c r="L31" s="7">
        <v>9.52</v>
      </c>
      <c r="M31" s="7">
        <v>8.8800000000000008</v>
      </c>
      <c r="N31" s="7">
        <v>9.1</v>
      </c>
      <c r="O31" s="15">
        <f t="shared" ref="O31:O50" si="3">AVERAGE(I31:M31)</f>
        <v>9.522000000000002</v>
      </c>
      <c r="P31" s="15">
        <f t="shared" ref="P31:P50" si="4">STDEV(I31:M31)</f>
        <v>0.52251315772906604</v>
      </c>
    </row>
    <row r="32" spans="1:16" x14ac:dyDescent="0.25">
      <c r="B32" t="s">
        <v>60</v>
      </c>
      <c r="D32" s="7">
        <v>13.86</v>
      </c>
      <c r="E32" s="7">
        <v>13.86</v>
      </c>
      <c r="F32" s="7">
        <v>13.96</v>
      </c>
      <c r="G32" s="7">
        <v>13.96</v>
      </c>
      <c r="H32" s="7">
        <v>13.96</v>
      </c>
      <c r="I32" s="7">
        <v>12.74</v>
      </c>
      <c r="J32" s="7">
        <v>11.72</v>
      </c>
      <c r="K32" s="7">
        <v>11.65</v>
      </c>
      <c r="L32" s="7">
        <v>11.08</v>
      </c>
      <c r="M32" s="7">
        <v>10.9</v>
      </c>
      <c r="N32" s="7">
        <v>11.29</v>
      </c>
      <c r="O32" s="15">
        <f t="shared" si="3"/>
        <v>11.617999999999999</v>
      </c>
      <c r="P32" s="15">
        <f t="shared" si="4"/>
        <v>0.72029160761458277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1.75</v>
      </c>
      <c r="E34" s="7">
        <v>1.7</v>
      </c>
      <c r="F34" s="7">
        <v>1.7</v>
      </c>
      <c r="G34" s="7">
        <v>1.7</v>
      </c>
      <c r="H34" s="7">
        <v>1.7</v>
      </c>
      <c r="I34" s="7">
        <v>1.7</v>
      </c>
      <c r="J34" s="7">
        <v>0.74</v>
      </c>
      <c r="K34" s="7">
        <v>0.74</v>
      </c>
      <c r="L34" s="7">
        <v>0.75</v>
      </c>
      <c r="M34" s="7">
        <v>0.75</v>
      </c>
      <c r="N34" s="7">
        <v>0.75</v>
      </c>
      <c r="O34" s="15">
        <f t="shared" si="3"/>
        <v>0.93599999999999994</v>
      </c>
      <c r="P34" s="15">
        <f t="shared" si="4"/>
        <v>0.42711825060514574</v>
      </c>
    </row>
    <row r="35" spans="2:16" x14ac:dyDescent="0.25">
      <c r="B35" t="s">
        <v>79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0.5</v>
      </c>
      <c r="O35" s="15">
        <f t="shared" si="3"/>
        <v>0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7">
        <v>2.73</v>
      </c>
      <c r="E39" s="7">
        <v>1.93</v>
      </c>
      <c r="F39" s="7">
        <v>1.1299999999999999</v>
      </c>
      <c r="G39" s="7">
        <v>1.79</v>
      </c>
      <c r="H39" s="7">
        <v>1.6</v>
      </c>
      <c r="I39" s="7">
        <v>1.6</v>
      </c>
      <c r="J39" s="7">
        <v>0.9</v>
      </c>
      <c r="K39" s="7">
        <v>0.8</v>
      </c>
      <c r="L39" s="7">
        <v>0.8</v>
      </c>
      <c r="M39" s="7">
        <v>0.8</v>
      </c>
      <c r="N39" s="7">
        <v>0.8</v>
      </c>
      <c r="O39" s="15">
        <f t="shared" si="3"/>
        <v>0.97999999999999987</v>
      </c>
      <c r="P39" s="15">
        <f t="shared" si="4"/>
        <v>0.3492849839314604</v>
      </c>
    </row>
    <row r="40" spans="2:16" x14ac:dyDescent="0.25">
      <c r="B40" t="s">
        <v>84</v>
      </c>
      <c r="D40" s="7">
        <v>2.75</v>
      </c>
      <c r="E40" s="7">
        <v>2.75</v>
      </c>
      <c r="F40" s="7">
        <v>2.75</v>
      </c>
      <c r="G40" s="7">
        <v>2.75</v>
      </c>
      <c r="H40" s="7">
        <v>3.33</v>
      </c>
      <c r="I40" s="7">
        <v>3.17</v>
      </c>
      <c r="J40" s="7">
        <v>3.17</v>
      </c>
      <c r="K40" s="7">
        <v>3.17</v>
      </c>
      <c r="L40" s="7">
        <v>2.59</v>
      </c>
      <c r="M40" s="7">
        <v>3.52</v>
      </c>
      <c r="N40" s="7">
        <v>3.52</v>
      </c>
      <c r="O40" s="15">
        <f t="shared" si="3"/>
        <v>3.1239999999999997</v>
      </c>
      <c r="P40" s="15">
        <f t="shared" si="4"/>
        <v>0.33478351213881491</v>
      </c>
    </row>
    <row r="41" spans="2:16" x14ac:dyDescent="0.25">
      <c r="B41" t="s">
        <v>85</v>
      </c>
      <c r="D41" s="7">
        <v>2.5299999999999998</v>
      </c>
      <c r="E41" s="7">
        <v>2.5299999999999998</v>
      </c>
      <c r="F41" s="7">
        <v>2.5299999999999998</v>
      </c>
      <c r="G41" s="7">
        <v>2.5299999999999998</v>
      </c>
      <c r="H41" s="7">
        <v>2.5299999999999998</v>
      </c>
      <c r="I41" s="7">
        <v>2.2000000000000002</v>
      </c>
      <c r="J41" s="7">
        <v>2.2000000000000002</v>
      </c>
      <c r="K41" s="7">
        <v>2.21</v>
      </c>
      <c r="L41" s="7">
        <v>1.87</v>
      </c>
      <c r="M41" s="7">
        <v>1.95</v>
      </c>
      <c r="N41" s="7">
        <v>1.58</v>
      </c>
      <c r="O41" s="15">
        <f t="shared" si="3"/>
        <v>2.0859999999999999</v>
      </c>
      <c r="P41" s="15">
        <f t="shared" si="4"/>
        <v>0.1631870092868915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15">
        <f t="shared" si="3"/>
        <v>0</v>
      </c>
      <c r="P44" s="15">
        <f t="shared" si="4"/>
        <v>0</v>
      </c>
    </row>
    <row r="45" spans="2:16" x14ac:dyDescent="0.25">
      <c r="B45" t="s">
        <v>61</v>
      </c>
      <c r="D45" s="7">
        <v>0.04</v>
      </c>
      <c r="E45" s="7">
        <v>0.39</v>
      </c>
      <c r="F45" s="7">
        <v>0.04</v>
      </c>
      <c r="G45" s="7">
        <v>0.04</v>
      </c>
      <c r="H45" s="7">
        <v>1</v>
      </c>
      <c r="I45" s="7">
        <v>1</v>
      </c>
      <c r="J45" s="7">
        <v>1</v>
      </c>
      <c r="K45" s="7">
        <v>0</v>
      </c>
      <c r="L45" s="7">
        <v>0</v>
      </c>
      <c r="M45" s="7">
        <v>0</v>
      </c>
      <c r="N45" s="7">
        <v>0</v>
      </c>
      <c r="O45" s="15">
        <f t="shared" si="3"/>
        <v>0.4</v>
      </c>
      <c r="P45" s="15">
        <f t="shared" si="4"/>
        <v>0.54772255750516607</v>
      </c>
    </row>
    <row r="46" spans="2:16" x14ac:dyDescent="0.25">
      <c r="B46" t="s">
        <v>62</v>
      </c>
      <c r="D46" s="7">
        <v>8.7100000000000009</v>
      </c>
      <c r="E46" s="7">
        <v>10.27</v>
      </c>
      <c r="F46" s="7">
        <v>5.98</v>
      </c>
      <c r="G46" s="7">
        <v>6.79</v>
      </c>
      <c r="H46" s="7">
        <v>10.4</v>
      </c>
      <c r="I46" s="7">
        <v>9.68</v>
      </c>
      <c r="J46" s="7">
        <v>8.11</v>
      </c>
      <c r="K46" s="7">
        <v>8.3000000000000007</v>
      </c>
      <c r="L46" s="7">
        <v>9.14</v>
      </c>
      <c r="M46" s="7">
        <v>8.16</v>
      </c>
      <c r="N46" s="7">
        <v>8.56</v>
      </c>
      <c r="O46" s="15">
        <f t="shared" si="3"/>
        <v>8.6780000000000008</v>
      </c>
      <c r="P46" s="15">
        <f t="shared" si="4"/>
        <v>0.69844112135526493</v>
      </c>
    </row>
    <row r="47" spans="2:16" x14ac:dyDescent="0.25">
      <c r="B47" t="s">
        <v>63</v>
      </c>
      <c r="D47" s="7">
        <v>0.98</v>
      </c>
      <c r="E47" s="7">
        <v>1</v>
      </c>
      <c r="F47" s="7">
        <v>1</v>
      </c>
      <c r="G47" s="7">
        <v>1</v>
      </c>
      <c r="H47" s="7">
        <v>0.75</v>
      </c>
      <c r="I47" s="7">
        <v>0</v>
      </c>
      <c r="J47" s="7">
        <v>1</v>
      </c>
      <c r="K47" s="7">
        <v>0.01</v>
      </c>
      <c r="L47" s="7">
        <v>0.01</v>
      </c>
      <c r="M47" s="7">
        <v>0.84</v>
      </c>
      <c r="N47" s="7">
        <v>0.7</v>
      </c>
      <c r="O47" s="15">
        <f t="shared" si="3"/>
        <v>0.372</v>
      </c>
      <c r="P47" s="15">
        <f t="shared" si="4"/>
        <v>0.50345804194590038</v>
      </c>
    </row>
    <row r="48" spans="2:16" x14ac:dyDescent="0.25">
      <c r="B48" t="s">
        <v>74</v>
      </c>
      <c r="D48" s="7">
        <v>7.5</v>
      </c>
      <c r="E48" s="7">
        <v>6.16</v>
      </c>
      <c r="F48" s="7">
        <v>5.9</v>
      </c>
      <c r="G48" s="7">
        <v>7.1</v>
      </c>
      <c r="H48" s="7">
        <v>0</v>
      </c>
      <c r="I48" s="7">
        <v>3.05</v>
      </c>
      <c r="J48" s="7">
        <v>5.05</v>
      </c>
      <c r="K48" s="7">
        <v>4.05</v>
      </c>
      <c r="L48" s="7">
        <v>6</v>
      </c>
      <c r="M48" s="7">
        <v>3</v>
      </c>
      <c r="N48" s="7">
        <v>4</v>
      </c>
      <c r="O48" s="15">
        <f t="shared" si="3"/>
        <v>4.2299999999999995</v>
      </c>
      <c r="P48" s="15">
        <f t="shared" si="4"/>
        <v>1.2983643556413593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65.239999999999995</v>
      </c>
      <c r="E50" s="7">
        <f t="shared" ref="E50:N50" si="5">SUM(E30:E49)</f>
        <v>64.430000000000007</v>
      </c>
      <c r="F50" s="7">
        <f t="shared" si="5"/>
        <v>58.980000000000011</v>
      </c>
      <c r="G50" s="7">
        <f t="shared" si="5"/>
        <v>63.160000000000004</v>
      </c>
      <c r="H50" s="7">
        <f>SUM(H30:H49)</f>
        <v>58.260000000000005</v>
      </c>
      <c r="I50" s="7">
        <f t="shared" si="5"/>
        <v>58.910000000000004</v>
      </c>
      <c r="J50" s="7">
        <f t="shared" si="5"/>
        <v>59.03</v>
      </c>
      <c r="K50" s="7">
        <f t="shared" si="5"/>
        <v>56.050000000000004</v>
      </c>
      <c r="L50" s="7">
        <f t="shared" si="5"/>
        <v>57.559999999999988</v>
      </c>
      <c r="M50" s="7">
        <f t="shared" si="5"/>
        <v>53.100000000000009</v>
      </c>
      <c r="N50" s="7">
        <f t="shared" si="5"/>
        <v>54.6</v>
      </c>
      <c r="O50" s="15">
        <f t="shared" si="3"/>
        <v>56.930000000000007</v>
      </c>
      <c r="P50" s="15">
        <f t="shared" si="4"/>
        <v>2.4581802212205641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P27" sqref="P27"/>
    </sheetView>
  </sheetViews>
  <sheetFormatPr defaultRowHeight="15" x14ac:dyDescent="0.25"/>
  <cols>
    <col min="1" max="1" width="6" customWidth="1"/>
    <col min="2" max="2" width="56.42578125" bestFit="1" customWidth="1"/>
    <col min="3" max="3" width="9" bestFit="1" customWidth="1"/>
    <col min="4" max="12" width="10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40</v>
      </c>
    </row>
    <row r="2" spans="1:16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18</v>
      </c>
      <c r="D3">
        <v>18</v>
      </c>
      <c r="E3">
        <v>19</v>
      </c>
      <c r="F3">
        <v>18</v>
      </c>
      <c r="G3">
        <v>19</v>
      </c>
      <c r="H3">
        <v>18</v>
      </c>
      <c r="I3">
        <v>17</v>
      </c>
      <c r="J3">
        <v>18</v>
      </c>
      <c r="K3">
        <v>17.600000000000001</v>
      </c>
      <c r="L3">
        <v>17.600000000000001</v>
      </c>
      <c r="M3">
        <v>19.3</v>
      </c>
      <c r="O3" s="15">
        <f>AVERAGE(I3:M3)</f>
        <v>17.899999999999999</v>
      </c>
      <c r="P3" s="15">
        <f>STDEV(I3:M3)</f>
        <v>0.86023252670426265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1</v>
      </c>
      <c r="O4" s="15">
        <f t="shared" ref="O4:O26" si="0">AVERAGE(I4:M4)</f>
        <v>0.2</v>
      </c>
      <c r="P4" s="15">
        <f t="shared" ref="P4:P25" si="1">STDEV(I4:M4)</f>
        <v>0.44721359549995793</v>
      </c>
    </row>
    <row r="5" spans="1:16" x14ac:dyDescent="0.25">
      <c r="A5" t="s">
        <v>12</v>
      </c>
      <c r="B5" s="1" t="s">
        <v>17</v>
      </c>
      <c r="C5">
        <v>0</v>
      </c>
      <c r="D5">
        <v>2</v>
      </c>
      <c r="E5">
        <v>2</v>
      </c>
      <c r="F5">
        <v>0</v>
      </c>
      <c r="G5">
        <v>0</v>
      </c>
      <c r="H5">
        <v>2</v>
      </c>
      <c r="I5">
        <v>1</v>
      </c>
      <c r="J5">
        <v>1</v>
      </c>
      <c r="K5">
        <v>2</v>
      </c>
      <c r="L5">
        <v>2</v>
      </c>
      <c r="M5">
        <v>2</v>
      </c>
      <c r="O5" s="15">
        <f t="shared" si="0"/>
        <v>1.6</v>
      </c>
      <c r="P5" s="15">
        <f t="shared" si="1"/>
        <v>0.54772255750516596</v>
      </c>
    </row>
    <row r="6" spans="1:16" x14ac:dyDescent="0.25">
      <c r="A6" t="s">
        <v>12</v>
      </c>
      <c r="B6" s="1" t="s">
        <v>18</v>
      </c>
      <c r="C6">
        <v>4</v>
      </c>
      <c r="D6">
        <v>2</v>
      </c>
      <c r="E6">
        <v>2</v>
      </c>
      <c r="F6">
        <v>4</v>
      </c>
      <c r="G6">
        <v>5</v>
      </c>
      <c r="H6">
        <v>4</v>
      </c>
      <c r="I6">
        <v>3</v>
      </c>
      <c r="J6">
        <v>3</v>
      </c>
      <c r="K6">
        <v>2</v>
      </c>
      <c r="L6">
        <v>2.1</v>
      </c>
      <c r="M6">
        <v>2.1</v>
      </c>
      <c r="O6" s="15">
        <f t="shared" si="0"/>
        <v>2.44</v>
      </c>
      <c r="P6" s="15">
        <f t="shared" si="1"/>
        <v>0.51283525619832504</v>
      </c>
    </row>
    <row r="7" spans="1:16" x14ac:dyDescent="0.25">
      <c r="A7" t="s">
        <v>12</v>
      </c>
      <c r="B7" s="2" t="s">
        <v>15</v>
      </c>
      <c r="C7">
        <v>16</v>
      </c>
      <c r="D7">
        <v>16</v>
      </c>
      <c r="E7">
        <v>18.5</v>
      </c>
      <c r="F7">
        <v>18</v>
      </c>
      <c r="G7">
        <v>17.8</v>
      </c>
      <c r="H7">
        <v>16.8</v>
      </c>
      <c r="I7">
        <v>15.9</v>
      </c>
      <c r="J7">
        <v>16.899999999999999</v>
      </c>
      <c r="K7">
        <v>16.899999999999999</v>
      </c>
      <c r="L7">
        <v>16.899999999999999</v>
      </c>
      <c r="M7">
        <v>18.3</v>
      </c>
      <c r="O7" s="15">
        <f t="shared" si="0"/>
        <v>16.979999999999997</v>
      </c>
      <c r="P7" s="15">
        <f t="shared" si="1"/>
        <v>0.85556998544829777</v>
      </c>
    </row>
    <row r="8" spans="1:16" x14ac:dyDescent="0.25">
      <c r="A8" t="s">
        <v>12</v>
      </c>
      <c r="B8" s="2" t="s">
        <v>19</v>
      </c>
      <c r="C8">
        <v>5.5</v>
      </c>
      <c r="D8">
        <v>4.5</v>
      </c>
      <c r="E8">
        <v>4</v>
      </c>
      <c r="F8">
        <v>4</v>
      </c>
      <c r="G8">
        <v>4</v>
      </c>
      <c r="H8">
        <v>4.7</v>
      </c>
      <c r="I8">
        <v>4.9000000000000004</v>
      </c>
      <c r="J8">
        <v>4.7</v>
      </c>
      <c r="K8">
        <v>4.7</v>
      </c>
      <c r="L8">
        <v>4</v>
      </c>
      <c r="M8">
        <v>5</v>
      </c>
      <c r="O8" s="15">
        <f t="shared" si="0"/>
        <v>4.66</v>
      </c>
      <c r="P8" s="15">
        <f t="shared" si="1"/>
        <v>0.391152144312159</v>
      </c>
    </row>
    <row r="9" spans="1:16" x14ac:dyDescent="0.25">
      <c r="A9" t="s">
        <v>12</v>
      </c>
      <c r="B9" s="2" t="s">
        <v>20</v>
      </c>
      <c r="C9">
        <v>20.5</v>
      </c>
      <c r="D9">
        <v>19.5</v>
      </c>
      <c r="E9">
        <v>22.5</v>
      </c>
      <c r="F9">
        <v>19.600000000000001</v>
      </c>
      <c r="G9">
        <v>19.5</v>
      </c>
      <c r="H9">
        <v>19.100000000000001</v>
      </c>
      <c r="I9">
        <v>17.3</v>
      </c>
      <c r="J9">
        <v>18.5</v>
      </c>
      <c r="K9">
        <v>18.8</v>
      </c>
      <c r="L9">
        <v>18</v>
      </c>
      <c r="M9">
        <v>20.3</v>
      </c>
      <c r="O9" s="15">
        <f t="shared" si="0"/>
        <v>18.579999999999998</v>
      </c>
      <c r="P9" s="15">
        <f t="shared" si="1"/>
        <v>1.1166915420114905</v>
      </c>
    </row>
    <row r="10" spans="1:16" x14ac:dyDescent="0.25">
      <c r="A10" t="s">
        <v>12</v>
      </c>
      <c r="B10" s="2" t="s">
        <v>21</v>
      </c>
      <c r="C10">
        <v>2243</v>
      </c>
      <c r="D10">
        <v>2374.5</v>
      </c>
      <c r="E10">
        <v>2664</v>
      </c>
      <c r="F10">
        <v>2563.5</v>
      </c>
      <c r="G10">
        <v>2840</v>
      </c>
      <c r="H10">
        <v>3008</v>
      </c>
      <c r="I10">
        <v>3144</v>
      </c>
      <c r="J10">
        <v>3030</v>
      </c>
      <c r="K10">
        <v>3173</v>
      </c>
      <c r="L10">
        <v>3649</v>
      </c>
      <c r="M10">
        <v>3542</v>
      </c>
      <c r="O10" s="15">
        <f t="shared" si="0"/>
        <v>3307.6</v>
      </c>
      <c r="P10" s="15">
        <f t="shared" si="1"/>
        <v>270.85106608614262</v>
      </c>
    </row>
    <row r="11" spans="1:16" x14ac:dyDescent="0.25">
      <c r="A11" t="s">
        <v>12</v>
      </c>
      <c r="B11" s="2" t="s">
        <v>22</v>
      </c>
      <c r="C11">
        <v>764</v>
      </c>
      <c r="D11">
        <v>600.5</v>
      </c>
      <c r="E11">
        <v>647</v>
      </c>
      <c r="F11">
        <v>686</v>
      </c>
      <c r="G11">
        <v>680</v>
      </c>
      <c r="H11">
        <v>564</v>
      </c>
      <c r="I11">
        <v>663</v>
      </c>
      <c r="J11">
        <v>499.5</v>
      </c>
      <c r="K11">
        <v>428</v>
      </c>
      <c r="L11">
        <v>459</v>
      </c>
      <c r="M11">
        <v>431</v>
      </c>
      <c r="O11" s="15">
        <f t="shared" si="0"/>
        <v>496.1</v>
      </c>
      <c r="P11" s="15">
        <f t="shared" si="1"/>
        <v>97.62069452733877</v>
      </c>
    </row>
    <row r="12" spans="1:16" x14ac:dyDescent="0.25">
      <c r="A12" t="s">
        <v>12</v>
      </c>
      <c r="B12" s="2" t="s">
        <v>23</v>
      </c>
      <c r="C12">
        <v>3076</v>
      </c>
      <c r="D12">
        <v>3082</v>
      </c>
      <c r="E12">
        <v>3414</v>
      </c>
      <c r="F12">
        <v>3353.5</v>
      </c>
      <c r="G12">
        <v>3638</v>
      </c>
      <c r="H12">
        <v>3690</v>
      </c>
      <c r="I12">
        <v>3913</v>
      </c>
      <c r="J12">
        <v>3636</v>
      </c>
      <c r="K12">
        <v>3706</v>
      </c>
      <c r="L12">
        <v>4246</v>
      </c>
      <c r="M12">
        <v>4074</v>
      </c>
      <c r="O12" s="15">
        <f t="shared" si="0"/>
        <v>3915</v>
      </c>
      <c r="P12" s="15">
        <f t="shared" si="1"/>
        <v>253.16397848035174</v>
      </c>
    </row>
    <row r="13" spans="1:16" x14ac:dyDescent="0.25">
      <c r="A13" t="s">
        <v>12</v>
      </c>
      <c r="B13" s="2" t="s">
        <v>24</v>
      </c>
      <c r="C13">
        <v>486</v>
      </c>
      <c r="D13">
        <v>510</v>
      </c>
      <c r="E13">
        <v>537</v>
      </c>
      <c r="F13">
        <v>547</v>
      </c>
      <c r="G13">
        <v>620</v>
      </c>
      <c r="H13">
        <v>664</v>
      </c>
      <c r="I13">
        <v>844</v>
      </c>
      <c r="J13">
        <v>958</v>
      </c>
      <c r="K13">
        <v>974</v>
      </c>
      <c r="L13">
        <v>1078</v>
      </c>
      <c r="M13">
        <v>1141</v>
      </c>
      <c r="O13" s="15">
        <f t="shared" si="0"/>
        <v>999</v>
      </c>
      <c r="P13" s="15">
        <f t="shared" si="1"/>
        <v>114.82160075525859</v>
      </c>
    </row>
    <row r="14" spans="1:16" x14ac:dyDescent="0.25">
      <c r="A14" t="s">
        <v>12</v>
      </c>
      <c r="B14" s="2" t="s">
        <v>27</v>
      </c>
      <c r="C14">
        <v>20.5</v>
      </c>
      <c r="D14">
        <v>21.7</v>
      </c>
      <c r="E14">
        <v>22.2</v>
      </c>
      <c r="F14">
        <v>22.1</v>
      </c>
      <c r="G14">
        <v>24.2</v>
      </c>
      <c r="H14">
        <v>24.8</v>
      </c>
      <c r="I14">
        <v>28.6</v>
      </c>
      <c r="J14">
        <v>29.4</v>
      </c>
      <c r="K14">
        <v>28</v>
      </c>
      <c r="L14">
        <v>28.8</v>
      </c>
      <c r="M14">
        <v>31.5</v>
      </c>
      <c r="O14" s="15">
        <f t="shared" si="0"/>
        <v>29.26</v>
      </c>
      <c r="P14" s="15">
        <f t="shared" si="1"/>
        <v>1.3483323032546537</v>
      </c>
    </row>
    <row r="15" spans="1:16" x14ac:dyDescent="0.25">
      <c r="A15" t="s">
        <v>12</v>
      </c>
      <c r="B15" s="2" t="s">
        <v>25</v>
      </c>
      <c r="C15">
        <v>144</v>
      </c>
      <c r="D15">
        <v>148</v>
      </c>
      <c r="E15">
        <v>136</v>
      </c>
      <c r="F15">
        <v>130</v>
      </c>
      <c r="G15">
        <v>138</v>
      </c>
      <c r="H15">
        <v>130</v>
      </c>
      <c r="I15">
        <v>129</v>
      </c>
      <c r="J15">
        <v>121</v>
      </c>
      <c r="K15">
        <v>105</v>
      </c>
      <c r="L15">
        <v>103</v>
      </c>
      <c r="M15">
        <v>99</v>
      </c>
      <c r="O15" s="15">
        <f t="shared" si="0"/>
        <v>111.4</v>
      </c>
      <c r="P15" s="15">
        <f t="shared" si="1"/>
        <v>12.915107432770323</v>
      </c>
    </row>
    <row r="16" spans="1:16" x14ac:dyDescent="0.25">
      <c r="A16" t="s">
        <v>12</v>
      </c>
      <c r="B16" s="2" t="s">
        <v>26</v>
      </c>
      <c r="C16">
        <v>144</v>
      </c>
      <c r="D16">
        <v>148</v>
      </c>
      <c r="E16">
        <v>136</v>
      </c>
      <c r="F16">
        <v>130</v>
      </c>
      <c r="G16">
        <v>138</v>
      </c>
      <c r="H16">
        <v>130</v>
      </c>
      <c r="I16">
        <v>129</v>
      </c>
      <c r="J16">
        <v>121</v>
      </c>
      <c r="K16">
        <v>105</v>
      </c>
      <c r="L16">
        <v>103</v>
      </c>
      <c r="M16">
        <v>99</v>
      </c>
      <c r="O16" s="15">
        <f t="shared" si="0"/>
        <v>111.4</v>
      </c>
      <c r="P16" s="15">
        <f t="shared" si="1"/>
        <v>12.915107432770323</v>
      </c>
    </row>
    <row r="17" spans="1:16" x14ac:dyDescent="0.25">
      <c r="A17" t="s">
        <v>12</v>
      </c>
      <c r="B17" s="2" t="s">
        <v>28</v>
      </c>
      <c r="C17">
        <v>14.1</v>
      </c>
      <c r="D17">
        <v>15.5</v>
      </c>
      <c r="E17">
        <v>14.4</v>
      </c>
      <c r="F17">
        <v>14.3</v>
      </c>
      <c r="G17">
        <v>14.8</v>
      </c>
      <c r="H17">
        <v>13.8</v>
      </c>
      <c r="I17">
        <v>13.7</v>
      </c>
      <c r="J17">
        <v>13.6</v>
      </c>
      <c r="K17">
        <v>11.7</v>
      </c>
      <c r="L17">
        <v>11.3</v>
      </c>
      <c r="M17">
        <v>11</v>
      </c>
      <c r="O17" s="15">
        <f t="shared" si="0"/>
        <v>12.26</v>
      </c>
      <c r="P17" s="15">
        <f t="shared" si="1"/>
        <v>1.2934450123604013</v>
      </c>
    </row>
    <row r="18" spans="1:16" x14ac:dyDescent="0.25">
      <c r="A18" t="s">
        <v>13</v>
      </c>
      <c r="B18" s="2" t="s">
        <v>29</v>
      </c>
      <c r="C18">
        <v>115.8</v>
      </c>
      <c r="D18">
        <v>119.2</v>
      </c>
      <c r="E18">
        <v>117.7</v>
      </c>
      <c r="F18">
        <v>125.2</v>
      </c>
      <c r="G18">
        <v>150</v>
      </c>
      <c r="H18">
        <v>165.8</v>
      </c>
      <c r="I18">
        <v>209.7</v>
      </c>
      <c r="J18">
        <v>312.3</v>
      </c>
      <c r="K18">
        <v>304.5</v>
      </c>
      <c r="L18">
        <v>320.8</v>
      </c>
      <c r="M18">
        <v>356</v>
      </c>
      <c r="O18" s="15">
        <f t="shared" si="0"/>
        <v>300.65999999999997</v>
      </c>
      <c r="P18" s="15">
        <f t="shared" si="1"/>
        <v>54.525434432015444</v>
      </c>
    </row>
    <row r="19" spans="1:16" x14ac:dyDescent="0.25">
      <c r="A19" t="s">
        <v>13</v>
      </c>
      <c r="B19" s="2" t="s">
        <v>30</v>
      </c>
      <c r="C19">
        <v>21.7</v>
      </c>
      <c r="D19">
        <v>21.9</v>
      </c>
      <c r="E19">
        <v>22.9</v>
      </c>
      <c r="F19">
        <v>22.7</v>
      </c>
      <c r="G19">
        <v>24.4</v>
      </c>
      <c r="H19">
        <v>27.1</v>
      </c>
      <c r="I19">
        <v>29.7</v>
      </c>
      <c r="J19">
        <v>38.1</v>
      </c>
      <c r="K19">
        <v>35.200000000000003</v>
      </c>
      <c r="L19">
        <v>32.5</v>
      </c>
      <c r="M19">
        <v>34.299999999999997</v>
      </c>
      <c r="O19" s="15">
        <f t="shared" si="0"/>
        <v>33.96</v>
      </c>
      <c r="P19" s="15">
        <f t="shared" si="1"/>
        <v>3.1253799768988104</v>
      </c>
    </row>
    <row r="20" spans="1:16" x14ac:dyDescent="0.25">
      <c r="A20" t="s">
        <v>13</v>
      </c>
      <c r="B20" s="2" t="s">
        <v>32</v>
      </c>
      <c r="C20">
        <v>17</v>
      </c>
      <c r="D20">
        <v>19</v>
      </c>
      <c r="E20">
        <v>16</v>
      </c>
      <c r="F20">
        <v>13</v>
      </c>
      <c r="G20">
        <v>17</v>
      </c>
      <c r="H20">
        <v>18</v>
      </c>
      <c r="I20">
        <v>18</v>
      </c>
      <c r="J20">
        <v>19</v>
      </c>
      <c r="K20">
        <v>15</v>
      </c>
      <c r="L20">
        <v>12</v>
      </c>
      <c r="M20">
        <v>11</v>
      </c>
      <c r="O20" s="15">
        <f t="shared" si="0"/>
        <v>15</v>
      </c>
      <c r="P20" s="15">
        <f t="shared" si="1"/>
        <v>3.5355339059327378</v>
      </c>
    </row>
    <row r="21" spans="1:16" x14ac:dyDescent="0.25">
      <c r="A21" t="s">
        <v>13</v>
      </c>
      <c r="B21" s="2" t="s">
        <v>31</v>
      </c>
      <c r="C21">
        <v>7</v>
      </c>
      <c r="D21">
        <v>12</v>
      </c>
      <c r="E21">
        <v>22</v>
      </c>
      <c r="F21">
        <v>26</v>
      </c>
      <c r="G21">
        <v>15</v>
      </c>
      <c r="H21">
        <v>14</v>
      </c>
      <c r="I21">
        <v>15</v>
      </c>
      <c r="J21">
        <v>13</v>
      </c>
      <c r="K21">
        <v>17</v>
      </c>
      <c r="L21">
        <v>8</v>
      </c>
      <c r="M21">
        <v>12</v>
      </c>
      <c r="O21" s="15">
        <f t="shared" si="0"/>
        <v>13</v>
      </c>
      <c r="P21" s="15">
        <f t="shared" si="1"/>
        <v>3.3911649915626341</v>
      </c>
    </row>
    <row r="22" spans="1:16" x14ac:dyDescent="0.25">
      <c r="A22" t="s">
        <v>13</v>
      </c>
      <c r="B22" s="2" t="s">
        <v>33</v>
      </c>
      <c r="C22">
        <v>24</v>
      </c>
      <c r="D22">
        <v>31</v>
      </c>
      <c r="E22">
        <v>38</v>
      </c>
      <c r="F22">
        <v>39</v>
      </c>
      <c r="G22">
        <v>32</v>
      </c>
      <c r="H22">
        <v>32</v>
      </c>
      <c r="I22">
        <v>33</v>
      </c>
      <c r="J22">
        <v>32</v>
      </c>
      <c r="K22">
        <v>32</v>
      </c>
      <c r="L22">
        <v>20</v>
      </c>
      <c r="M22">
        <v>23</v>
      </c>
      <c r="O22" s="15">
        <f t="shared" si="0"/>
        <v>28</v>
      </c>
      <c r="P22" s="15">
        <f t="shared" si="1"/>
        <v>6.0415229867972862</v>
      </c>
    </row>
    <row r="23" spans="1:16" x14ac:dyDescent="0.25">
      <c r="A23" t="s">
        <v>13</v>
      </c>
      <c r="B23" s="2" t="s">
        <v>34</v>
      </c>
      <c r="C23">
        <v>11.9</v>
      </c>
      <c r="D23">
        <v>13.6</v>
      </c>
      <c r="E23">
        <v>16.100000000000001</v>
      </c>
      <c r="F23">
        <v>16.600000000000001</v>
      </c>
      <c r="G23">
        <v>14.3</v>
      </c>
      <c r="H23">
        <v>16.100000000000001</v>
      </c>
      <c r="I23">
        <v>14.6</v>
      </c>
      <c r="J23">
        <v>15.5</v>
      </c>
      <c r="K23">
        <v>15.7</v>
      </c>
      <c r="L23">
        <v>9.6999999999999993</v>
      </c>
      <c r="M23">
        <v>10.5</v>
      </c>
      <c r="O23" s="15">
        <f t="shared" si="0"/>
        <v>13.2</v>
      </c>
      <c r="P23" s="15">
        <f t="shared" si="1"/>
        <v>2.8740215726399811</v>
      </c>
    </row>
    <row r="24" spans="1:16" x14ac:dyDescent="0.25">
      <c r="A24" t="s">
        <v>12</v>
      </c>
      <c r="B24" s="2" t="s">
        <v>35</v>
      </c>
      <c r="C24">
        <v>5912349.7000000002</v>
      </c>
      <c r="D24">
        <v>5793469</v>
      </c>
      <c r="E24">
        <v>6687986.7000000002</v>
      </c>
      <c r="F24">
        <v>5770794.7000000002</v>
      </c>
      <c r="G24">
        <v>8995319.1999999993</v>
      </c>
      <c r="H24">
        <v>7841719.2999999998</v>
      </c>
      <c r="I24">
        <v>4563045.2</v>
      </c>
      <c r="J24">
        <v>3732967.6</v>
      </c>
      <c r="K24">
        <v>3240461.4</v>
      </c>
      <c r="L24">
        <v>5660658.0999999996</v>
      </c>
      <c r="M24">
        <v>6091202</v>
      </c>
      <c r="O24" s="16">
        <f t="shared" si="0"/>
        <v>4657666.8600000003</v>
      </c>
      <c r="P24" s="16">
        <f t="shared" si="1"/>
        <v>1217939.6250400795</v>
      </c>
    </row>
    <row r="25" spans="1:16" x14ac:dyDescent="0.25">
      <c r="A25" t="s">
        <v>12</v>
      </c>
      <c r="B25" s="2" t="s">
        <v>36</v>
      </c>
      <c r="C25">
        <v>438626.6</v>
      </c>
      <c r="D25">
        <v>663199.80000000005</v>
      </c>
      <c r="E25">
        <v>2967969.2</v>
      </c>
      <c r="F25">
        <v>562403.1</v>
      </c>
      <c r="G25">
        <v>669333.1</v>
      </c>
      <c r="H25">
        <v>665888</v>
      </c>
      <c r="I25">
        <v>439676</v>
      </c>
      <c r="J25">
        <v>566775.9</v>
      </c>
      <c r="K25">
        <v>296908.3</v>
      </c>
      <c r="L25">
        <v>662603.80000000005</v>
      </c>
      <c r="M25">
        <v>3095812</v>
      </c>
      <c r="O25" s="16">
        <f t="shared" si="0"/>
        <v>1012355.2</v>
      </c>
      <c r="P25" s="16">
        <f t="shared" si="1"/>
        <v>1172762.222776738</v>
      </c>
    </row>
    <row r="26" spans="1:16" x14ac:dyDescent="0.25">
      <c r="H26" s="16">
        <f>SUM(H24:H25)</f>
        <v>8507607.3000000007</v>
      </c>
      <c r="I26" s="16">
        <f t="shared" ref="I26:M26" si="2">SUM(I24:I25)</f>
        <v>5002721.2</v>
      </c>
      <c r="J26" s="16">
        <f t="shared" si="2"/>
        <v>4299743.5</v>
      </c>
      <c r="K26" s="16">
        <f t="shared" si="2"/>
        <v>3537369.6999999997</v>
      </c>
      <c r="L26" s="16">
        <f t="shared" si="2"/>
        <v>6323261.8999999994</v>
      </c>
      <c r="M26" s="16">
        <f t="shared" si="2"/>
        <v>9187014</v>
      </c>
      <c r="O26" s="16">
        <f t="shared" si="0"/>
        <v>5670022.0599999996</v>
      </c>
      <c r="P26" s="16">
        <f>STDEV(I26:M26)</f>
        <v>2217381.0257234876</v>
      </c>
    </row>
    <row r="27" spans="1:16" x14ac:dyDescent="0.25">
      <c r="B27" t="s">
        <v>53</v>
      </c>
      <c r="M27">
        <f>(M13+M16)/M7</f>
        <v>67.759562841530055</v>
      </c>
    </row>
    <row r="28" spans="1:16" x14ac:dyDescent="0.25">
      <c r="B28" t="s">
        <v>54</v>
      </c>
      <c r="M28">
        <f>M12/M7</f>
        <v>222.62295081967213</v>
      </c>
    </row>
    <row r="30" spans="1:16" x14ac:dyDescent="0.25">
      <c r="B30" t="s">
        <v>58</v>
      </c>
      <c r="D30" s="7">
        <v>15</v>
      </c>
      <c r="E30" s="7">
        <v>17</v>
      </c>
      <c r="F30" s="7">
        <v>16</v>
      </c>
      <c r="G30" s="7">
        <v>16.5</v>
      </c>
      <c r="H30" s="7">
        <v>15.07</v>
      </c>
      <c r="I30" s="7">
        <v>13.5</v>
      </c>
      <c r="J30" s="7">
        <v>14.5</v>
      </c>
      <c r="K30" s="7">
        <v>12.49</v>
      </c>
      <c r="L30" s="7">
        <v>14.77</v>
      </c>
      <c r="M30" s="7">
        <v>15.49</v>
      </c>
      <c r="N30" s="7">
        <v>16.79</v>
      </c>
      <c r="O30" s="15">
        <f>AVERAGE(I30:M30)</f>
        <v>14.15</v>
      </c>
      <c r="P30" s="15">
        <f>STDEV(I30:M30)</f>
        <v>1.1705340661424595</v>
      </c>
    </row>
    <row r="31" spans="1:16" x14ac:dyDescent="0.25">
      <c r="B31" t="s">
        <v>59</v>
      </c>
      <c r="D31" s="7">
        <v>11.71</v>
      </c>
      <c r="E31" s="7">
        <v>11.74</v>
      </c>
      <c r="F31" s="7">
        <v>12.36</v>
      </c>
      <c r="G31" s="7">
        <v>10.6</v>
      </c>
      <c r="H31" s="7">
        <v>9.19</v>
      </c>
      <c r="I31" s="7">
        <v>9.4499999999999993</v>
      </c>
      <c r="J31" s="7">
        <v>9.1999999999999993</v>
      </c>
      <c r="K31" s="7">
        <v>8.1999999999999993</v>
      </c>
      <c r="L31" s="7">
        <v>13.5</v>
      </c>
      <c r="M31" s="7">
        <v>13.5</v>
      </c>
      <c r="N31" s="7">
        <v>13.5</v>
      </c>
      <c r="O31" s="15">
        <f t="shared" ref="O31:O50" si="3">AVERAGE(I31:M31)</f>
        <v>10.77</v>
      </c>
      <c r="P31" s="15">
        <f t="shared" ref="P31:P50" si="4">STDEV(I31:M31)</f>
        <v>2.5356458743286727</v>
      </c>
    </row>
    <row r="32" spans="1:16" x14ac:dyDescent="0.25">
      <c r="B32" t="s">
        <v>60</v>
      </c>
      <c r="D32" s="7">
        <v>8</v>
      </c>
      <c r="E32" s="7">
        <v>10</v>
      </c>
      <c r="F32" s="7">
        <v>9.5</v>
      </c>
      <c r="G32" s="7">
        <v>11.5</v>
      </c>
      <c r="H32" s="7">
        <v>11.5</v>
      </c>
      <c r="I32" s="7">
        <v>10.5</v>
      </c>
      <c r="J32" s="7">
        <v>7.5</v>
      </c>
      <c r="K32" s="7">
        <v>8.5</v>
      </c>
      <c r="L32" s="7">
        <v>8</v>
      </c>
      <c r="M32" s="7">
        <v>6</v>
      </c>
      <c r="N32" s="7">
        <v>6</v>
      </c>
      <c r="O32" s="15">
        <f t="shared" si="3"/>
        <v>8.1</v>
      </c>
      <c r="P32" s="15">
        <f t="shared" si="4"/>
        <v>1.6355427233796118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3.5</v>
      </c>
      <c r="E34" s="7">
        <v>3.97</v>
      </c>
      <c r="F34" s="7">
        <v>3.97</v>
      </c>
      <c r="G34" s="7">
        <v>3.97</v>
      </c>
      <c r="H34" s="7">
        <v>3.97</v>
      </c>
      <c r="I34" s="7">
        <v>3.97</v>
      </c>
      <c r="J34" s="7">
        <v>3.97</v>
      </c>
      <c r="K34" s="7">
        <v>3.97</v>
      </c>
      <c r="L34" s="7">
        <v>4</v>
      </c>
      <c r="M34" s="7">
        <v>3.77</v>
      </c>
      <c r="N34" s="7">
        <v>3.63</v>
      </c>
      <c r="O34" s="15">
        <f t="shared" si="3"/>
        <v>3.9359999999999999</v>
      </c>
      <c r="P34" s="15">
        <f t="shared" si="4"/>
        <v>9.3701654200979867E-2</v>
      </c>
    </row>
    <row r="35" spans="2:16" x14ac:dyDescent="0.25">
      <c r="B35" t="s">
        <v>79</v>
      </c>
      <c r="D35" s="7">
        <v>0.23</v>
      </c>
      <c r="E35" s="7">
        <v>0.23</v>
      </c>
      <c r="F35" s="7">
        <v>0.23</v>
      </c>
      <c r="G35" s="7">
        <v>0.23</v>
      </c>
      <c r="H35" s="7">
        <v>0.65</v>
      </c>
      <c r="I35" s="7">
        <v>0.65</v>
      </c>
      <c r="J35" s="7">
        <v>0.65</v>
      </c>
      <c r="K35" s="7">
        <v>0.65</v>
      </c>
      <c r="L35" s="7">
        <v>0.65</v>
      </c>
      <c r="M35" s="7">
        <v>0.65</v>
      </c>
      <c r="N35" s="7">
        <v>2</v>
      </c>
      <c r="O35" s="15">
        <f t="shared" si="3"/>
        <v>0.65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15">
        <f t="shared" si="3"/>
        <v>0</v>
      </c>
      <c r="P39" s="15">
        <f t="shared" si="4"/>
        <v>0</v>
      </c>
    </row>
    <row r="40" spans="2:16" x14ac:dyDescent="0.25">
      <c r="B40" t="s">
        <v>84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15">
        <f t="shared" si="3"/>
        <v>0</v>
      </c>
      <c r="P40" s="15">
        <f t="shared" si="4"/>
        <v>0</v>
      </c>
    </row>
    <row r="41" spans="2:16" x14ac:dyDescent="0.25">
      <c r="B41" t="s">
        <v>85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15">
        <f t="shared" si="3"/>
        <v>0</v>
      </c>
      <c r="P41" s="15">
        <f t="shared" si="4"/>
        <v>0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1</v>
      </c>
      <c r="E44" s="7">
        <v>2</v>
      </c>
      <c r="F44" s="7">
        <v>2</v>
      </c>
      <c r="G44" s="7">
        <v>2</v>
      </c>
      <c r="H44" s="7">
        <v>2</v>
      </c>
      <c r="I44" s="7">
        <v>2</v>
      </c>
      <c r="J44" s="7">
        <v>2</v>
      </c>
      <c r="K44" s="7">
        <v>2</v>
      </c>
      <c r="L44" s="7">
        <v>2</v>
      </c>
      <c r="M44" s="7">
        <v>2</v>
      </c>
      <c r="N44" s="7">
        <v>2</v>
      </c>
      <c r="O44" s="15">
        <f t="shared" si="3"/>
        <v>2</v>
      </c>
      <c r="P44" s="15">
        <f t="shared" si="4"/>
        <v>0</v>
      </c>
    </row>
    <row r="45" spans="2:16" x14ac:dyDescent="0.25">
      <c r="B45" t="s">
        <v>61</v>
      </c>
      <c r="D45" s="7">
        <v>0</v>
      </c>
      <c r="E45" s="7">
        <v>0</v>
      </c>
      <c r="F45" s="7">
        <v>0</v>
      </c>
      <c r="G45" s="7">
        <v>0</v>
      </c>
      <c r="H45" s="7">
        <v>0.25</v>
      </c>
      <c r="I45" s="7">
        <v>1</v>
      </c>
      <c r="J45" s="7">
        <v>1</v>
      </c>
      <c r="K45" s="7">
        <v>0.5</v>
      </c>
      <c r="L45" s="7">
        <v>0.5</v>
      </c>
      <c r="M45" s="7">
        <v>0.5</v>
      </c>
      <c r="N45" s="7">
        <v>0.47</v>
      </c>
      <c r="O45" s="15">
        <f t="shared" si="3"/>
        <v>0.7</v>
      </c>
      <c r="P45" s="15">
        <f t="shared" si="4"/>
        <v>0.27386127875258298</v>
      </c>
    </row>
    <row r="46" spans="2:16" x14ac:dyDescent="0.25">
      <c r="B46" t="s">
        <v>62</v>
      </c>
      <c r="D46" s="7">
        <v>27.29</v>
      </c>
      <c r="E46" s="7">
        <v>30.56</v>
      </c>
      <c r="F46" s="7">
        <v>33.65</v>
      </c>
      <c r="G46" s="7">
        <v>31.76</v>
      </c>
      <c r="H46" s="7">
        <v>28.71</v>
      </c>
      <c r="I46" s="7">
        <v>22.97</v>
      </c>
      <c r="J46" s="7">
        <v>24.87</v>
      </c>
      <c r="K46" s="7">
        <v>19.579999999999998</v>
      </c>
      <c r="L46" s="7">
        <v>18.920000000000002</v>
      </c>
      <c r="M46" s="7">
        <v>23.5</v>
      </c>
      <c r="N46" s="7">
        <v>18.05</v>
      </c>
      <c r="O46" s="15">
        <f t="shared" si="3"/>
        <v>21.968</v>
      </c>
      <c r="P46" s="15">
        <f t="shared" si="4"/>
        <v>2.5867682540189034</v>
      </c>
    </row>
    <row r="47" spans="2:16" x14ac:dyDescent="0.25">
      <c r="B47" t="s">
        <v>63</v>
      </c>
      <c r="D47" s="7">
        <v>0</v>
      </c>
      <c r="E47" s="7">
        <v>1.4</v>
      </c>
      <c r="F47" s="7">
        <v>0.4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5">
        <f t="shared" si="3"/>
        <v>0</v>
      </c>
      <c r="P47" s="15">
        <f t="shared" si="4"/>
        <v>0</v>
      </c>
    </row>
    <row r="48" spans="2:16" x14ac:dyDescent="0.25">
      <c r="B48" t="s">
        <v>74</v>
      </c>
      <c r="D48" s="7">
        <v>6</v>
      </c>
      <c r="E48" s="7">
        <v>4</v>
      </c>
      <c r="F48" s="7">
        <v>6.53</v>
      </c>
      <c r="G48" s="7">
        <v>8.51</v>
      </c>
      <c r="H48" s="7">
        <v>9.84</v>
      </c>
      <c r="I48" s="7">
        <v>9.1</v>
      </c>
      <c r="J48" s="7">
        <v>9.89</v>
      </c>
      <c r="K48" s="7">
        <v>7.8</v>
      </c>
      <c r="L48" s="7">
        <v>6.71</v>
      </c>
      <c r="M48" s="7">
        <v>4</v>
      </c>
      <c r="N48" s="7">
        <v>8.9</v>
      </c>
      <c r="O48" s="15">
        <f t="shared" si="3"/>
        <v>7.5</v>
      </c>
      <c r="P48" s="15">
        <f t="shared" si="4"/>
        <v>2.3041375826976997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72.72999999999999</v>
      </c>
      <c r="E50" s="7">
        <f t="shared" ref="E50:N50" si="5">SUM(E30:E49)</f>
        <v>80.900000000000006</v>
      </c>
      <c r="F50" s="7">
        <f t="shared" si="5"/>
        <v>84.64</v>
      </c>
      <c r="G50" s="7">
        <f>SUM(G30:G49)</f>
        <v>85.070000000000007</v>
      </c>
      <c r="H50" s="7">
        <f t="shared" si="5"/>
        <v>81.180000000000007</v>
      </c>
      <c r="I50" s="7">
        <f t="shared" si="5"/>
        <v>73.139999999999986</v>
      </c>
      <c r="J50" s="7">
        <f t="shared" si="5"/>
        <v>73.58</v>
      </c>
      <c r="K50" s="7">
        <f t="shared" si="5"/>
        <v>63.689999999999991</v>
      </c>
      <c r="L50" s="7">
        <f t="shared" si="5"/>
        <v>69.05</v>
      </c>
      <c r="M50" s="7">
        <f t="shared" si="5"/>
        <v>69.41</v>
      </c>
      <c r="N50" s="7">
        <f t="shared" si="5"/>
        <v>71.34</v>
      </c>
      <c r="O50" s="15">
        <f t="shared" si="3"/>
        <v>69.774000000000001</v>
      </c>
      <c r="P50" s="15">
        <f t="shared" si="4"/>
        <v>3.983946535785841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0"/>
  <sheetViews>
    <sheetView workbookViewId="0">
      <selection activeCell="N12" sqref="N12"/>
    </sheetView>
  </sheetViews>
  <sheetFormatPr defaultRowHeight="15" x14ac:dyDescent="0.25"/>
  <cols>
    <col min="1" max="1" width="9.140625" style="6"/>
    <col min="2" max="2" width="56.42578125" bestFit="1" customWidth="1"/>
    <col min="3" max="7" width="9.140625" style="6"/>
    <col min="8" max="10" width="11" style="6" bestFit="1" customWidth="1"/>
    <col min="11" max="12" width="10.140625" style="6" bestFit="1" customWidth="1"/>
    <col min="13" max="13" width="12" style="6" bestFit="1" customWidth="1"/>
    <col min="14" max="14" width="6.5703125" style="6" bestFit="1" customWidth="1"/>
    <col min="15" max="15" width="10.140625" bestFit="1" customWidth="1"/>
    <col min="16" max="16" width="18.28515625" bestFit="1" customWidth="1"/>
    <col min="17" max="16384" width="9.140625" style="6"/>
  </cols>
  <sheetData>
    <row r="1" spans="1:16" ht="26.25" x14ac:dyDescent="0.4">
      <c r="A1" s="8" t="s">
        <v>76</v>
      </c>
    </row>
    <row r="2" spans="1:16" s="12" customFormat="1" x14ac:dyDescent="0.25">
      <c r="A2" s="10" t="s">
        <v>0</v>
      </c>
      <c r="B2" s="3" t="s">
        <v>37</v>
      </c>
      <c r="C2" s="10" t="s">
        <v>1</v>
      </c>
      <c r="D2" s="10" t="s">
        <v>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  <c r="L2" s="10" t="s">
        <v>10</v>
      </c>
      <c r="M2" s="11" t="s">
        <v>11</v>
      </c>
      <c r="N2" s="13" t="s">
        <v>69</v>
      </c>
      <c r="O2" s="3" t="s">
        <v>88</v>
      </c>
      <c r="P2" s="3" t="s">
        <v>89</v>
      </c>
    </row>
    <row r="3" spans="1:16" x14ac:dyDescent="0.25">
      <c r="A3" s="1" t="s">
        <v>12</v>
      </c>
      <c r="B3" s="1" t="s">
        <v>14</v>
      </c>
      <c r="C3" s="1">
        <v>32.5</v>
      </c>
      <c r="D3" s="1">
        <v>33.5</v>
      </c>
      <c r="E3" s="1">
        <v>32.5</v>
      </c>
      <c r="F3" s="1">
        <v>33.5</v>
      </c>
      <c r="G3" s="1">
        <v>33.5</v>
      </c>
      <c r="H3" s="1">
        <v>32.5</v>
      </c>
      <c r="I3" s="1">
        <v>32.5</v>
      </c>
      <c r="J3" s="1">
        <v>32.5</v>
      </c>
      <c r="K3" s="1">
        <v>29.5</v>
      </c>
      <c r="L3" s="1">
        <v>29.5</v>
      </c>
      <c r="M3" s="9">
        <v>31.5</v>
      </c>
      <c r="O3" s="15">
        <f>AVERAGE(I3:M3)</f>
        <v>31.1</v>
      </c>
      <c r="P3" s="15">
        <f>STDEV(I3:M3)</f>
        <v>1.51657508881031</v>
      </c>
    </row>
    <row r="4" spans="1:16" x14ac:dyDescent="0.25">
      <c r="A4" s="1" t="s">
        <v>12</v>
      </c>
      <c r="B4" s="1" t="s">
        <v>16</v>
      </c>
      <c r="C4" s="1">
        <v>4</v>
      </c>
      <c r="D4" s="1">
        <v>4</v>
      </c>
      <c r="E4" s="1">
        <v>4</v>
      </c>
      <c r="F4" s="1">
        <v>3</v>
      </c>
      <c r="G4" s="1">
        <v>2</v>
      </c>
      <c r="H4" s="1">
        <v>3</v>
      </c>
      <c r="I4" s="1">
        <v>3</v>
      </c>
      <c r="J4" s="1">
        <v>4.5</v>
      </c>
      <c r="K4" s="1">
        <v>1.5</v>
      </c>
      <c r="L4" s="1">
        <v>1.5</v>
      </c>
      <c r="M4" s="9">
        <v>2.5</v>
      </c>
      <c r="O4" s="15">
        <f t="shared" ref="O4:O26" si="0">AVERAGE(I4:M4)</f>
        <v>2.6</v>
      </c>
      <c r="P4" s="15">
        <f t="shared" ref="P4:P25" si="1">STDEV(I4:M4)</f>
        <v>1.2449899597988736</v>
      </c>
    </row>
    <row r="5" spans="1:16" x14ac:dyDescent="0.25">
      <c r="A5" s="1" t="s">
        <v>12</v>
      </c>
      <c r="B5" s="1" t="s">
        <v>17</v>
      </c>
      <c r="C5" s="1">
        <v>2</v>
      </c>
      <c r="D5" s="1">
        <v>3</v>
      </c>
      <c r="E5" s="1">
        <v>3.5</v>
      </c>
      <c r="F5" s="1">
        <v>3.5</v>
      </c>
      <c r="G5" s="1">
        <v>3.5</v>
      </c>
      <c r="H5" s="1">
        <v>3.5</v>
      </c>
      <c r="I5" s="1">
        <v>3.5</v>
      </c>
      <c r="J5" s="1">
        <v>5</v>
      </c>
      <c r="K5" s="1">
        <v>6</v>
      </c>
      <c r="L5" s="1">
        <v>6</v>
      </c>
      <c r="M5" s="9">
        <v>8</v>
      </c>
      <c r="O5" s="15">
        <f t="shared" si="0"/>
        <v>5.7</v>
      </c>
      <c r="P5" s="15">
        <f t="shared" si="1"/>
        <v>1.6431676725154991</v>
      </c>
    </row>
    <row r="6" spans="1:16" x14ac:dyDescent="0.25">
      <c r="A6" s="1" t="s">
        <v>12</v>
      </c>
      <c r="B6" s="1" t="s">
        <v>18</v>
      </c>
      <c r="C6" s="1">
        <v>3.5</v>
      </c>
      <c r="D6" s="1">
        <v>3.5</v>
      </c>
      <c r="E6" s="1">
        <v>5</v>
      </c>
      <c r="F6" s="1">
        <v>6</v>
      </c>
      <c r="G6" s="1">
        <v>6</v>
      </c>
      <c r="H6" s="1">
        <v>8</v>
      </c>
      <c r="I6" s="1">
        <v>9.5</v>
      </c>
      <c r="J6" s="1">
        <v>6.5</v>
      </c>
      <c r="K6" s="1">
        <v>5.5</v>
      </c>
      <c r="L6" s="1">
        <v>9</v>
      </c>
      <c r="M6" s="9">
        <v>8</v>
      </c>
      <c r="O6" s="15">
        <f t="shared" si="0"/>
        <v>7.7</v>
      </c>
      <c r="P6" s="15">
        <f t="shared" si="1"/>
        <v>1.680773631397162</v>
      </c>
    </row>
    <row r="7" spans="1:16" x14ac:dyDescent="0.25">
      <c r="A7" s="1" t="s">
        <v>12</v>
      </c>
      <c r="B7" s="2" t="s">
        <v>15</v>
      </c>
      <c r="C7" s="1">
        <v>29.3</v>
      </c>
      <c r="D7" s="1">
        <v>30.3</v>
      </c>
      <c r="E7" s="1">
        <v>29.8</v>
      </c>
      <c r="F7" s="1">
        <v>29.8</v>
      </c>
      <c r="G7" s="1">
        <v>30.5</v>
      </c>
      <c r="H7" s="1">
        <v>29.8</v>
      </c>
      <c r="I7" s="1">
        <v>29.6</v>
      </c>
      <c r="J7" s="1">
        <v>29.6</v>
      </c>
      <c r="K7" s="1">
        <v>26.6</v>
      </c>
      <c r="L7" s="1">
        <v>26.1</v>
      </c>
      <c r="M7" s="9">
        <v>27.9</v>
      </c>
      <c r="O7" s="15">
        <f t="shared" si="0"/>
        <v>27.96</v>
      </c>
      <c r="P7" s="15">
        <f t="shared" si="1"/>
        <v>1.6349311912126454</v>
      </c>
    </row>
    <row r="8" spans="1:16" x14ac:dyDescent="0.25">
      <c r="A8" s="1" t="s">
        <v>12</v>
      </c>
      <c r="B8" s="2" t="s">
        <v>19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1</v>
      </c>
      <c r="I8" s="1">
        <v>1</v>
      </c>
      <c r="J8" s="1">
        <v>1</v>
      </c>
      <c r="K8" s="1">
        <v>1</v>
      </c>
      <c r="L8" s="1">
        <v>1</v>
      </c>
      <c r="M8" s="9">
        <v>1</v>
      </c>
      <c r="O8" s="15">
        <f t="shared" si="0"/>
        <v>1</v>
      </c>
      <c r="P8" s="15">
        <f t="shared" si="1"/>
        <v>0</v>
      </c>
    </row>
    <row r="9" spans="1:16" x14ac:dyDescent="0.25">
      <c r="A9" s="1" t="s">
        <v>12</v>
      </c>
      <c r="B9" s="2" t="s">
        <v>20</v>
      </c>
      <c r="C9" s="1">
        <v>26.5</v>
      </c>
      <c r="D9" s="1">
        <v>26.5</v>
      </c>
      <c r="E9" s="1">
        <v>26</v>
      </c>
      <c r="F9" s="1">
        <v>26.1</v>
      </c>
      <c r="G9" s="1">
        <v>25.8</v>
      </c>
      <c r="H9" s="1">
        <v>25.7</v>
      </c>
      <c r="I9" s="1">
        <v>25.5</v>
      </c>
      <c r="J9" s="1">
        <v>26.3</v>
      </c>
      <c r="K9" s="1">
        <v>23.5</v>
      </c>
      <c r="L9" s="1">
        <v>23.4</v>
      </c>
      <c r="M9" s="9">
        <v>23.5</v>
      </c>
      <c r="O9" s="15">
        <f t="shared" si="0"/>
        <v>24.439999999999998</v>
      </c>
      <c r="P9" s="15">
        <f t="shared" si="1"/>
        <v>1.3630847369110994</v>
      </c>
    </row>
    <row r="10" spans="1:16" x14ac:dyDescent="0.25">
      <c r="A10" s="1" t="s">
        <v>12</v>
      </c>
      <c r="B10" s="2" t="s">
        <v>21</v>
      </c>
      <c r="C10" s="1">
        <v>1920</v>
      </c>
      <c r="D10" s="1">
        <v>2063</v>
      </c>
      <c r="E10" s="1">
        <v>2254.5</v>
      </c>
      <c r="F10" s="1">
        <v>2345</v>
      </c>
      <c r="G10" s="1">
        <v>2375</v>
      </c>
      <c r="H10" s="1">
        <v>2515</v>
      </c>
      <c r="I10" s="1">
        <v>2822</v>
      </c>
      <c r="J10" s="1">
        <v>2821</v>
      </c>
      <c r="K10" s="1">
        <v>3048</v>
      </c>
      <c r="L10" s="1">
        <v>3743</v>
      </c>
      <c r="M10" s="9">
        <v>3712</v>
      </c>
      <c r="O10" s="15">
        <f t="shared" si="0"/>
        <v>3229.2</v>
      </c>
      <c r="P10" s="15">
        <f t="shared" si="1"/>
        <v>464.31637920710835</v>
      </c>
    </row>
    <row r="11" spans="1:16" x14ac:dyDescent="0.25">
      <c r="A11" s="1" t="s">
        <v>12</v>
      </c>
      <c r="B11" s="2" t="s">
        <v>22</v>
      </c>
      <c r="C11" s="1">
        <v>1204.5</v>
      </c>
      <c r="D11" s="1">
        <v>1098.5</v>
      </c>
      <c r="E11" s="1">
        <v>977</v>
      </c>
      <c r="F11" s="1">
        <v>1031.5</v>
      </c>
      <c r="G11" s="1">
        <v>1065</v>
      </c>
      <c r="H11" s="1">
        <v>1210</v>
      </c>
      <c r="I11" s="1">
        <v>1260</v>
      </c>
      <c r="J11" s="1">
        <v>1046.5</v>
      </c>
      <c r="K11" s="1">
        <v>1030.5</v>
      </c>
      <c r="L11" s="1">
        <v>900</v>
      </c>
      <c r="M11" s="9">
        <v>782.5</v>
      </c>
      <c r="O11" s="15">
        <f t="shared" si="0"/>
        <v>1003.9</v>
      </c>
      <c r="P11" s="15">
        <f t="shared" si="1"/>
        <v>178.83141502543685</v>
      </c>
    </row>
    <row r="12" spans="1:16" x14ac:dyDescent="0.25">
      <c r="A12" s="1" t="s">
        <v>12</v>
      </c>
      <c r="B12" s="2" t="s">
        <v>23</v>
      </c>
      <c r="C12" s="1">
        <v>3215.5</v>
      </c>
      <c r="D12" s="1">
        <v>3299.5</v>
      </c>
      <c r="E12" s="1">
        <v>3347.5</v>
      </c>
      <c r="F12" s="1">
        <v>3463.5</v>
      </c>
      <c r="G12" s="1">
        <v>3545.5</v>
      </c>
      <c r="H12" s="1">
        <v>3844</v>
      </c>
      <c r="I12" s="1">
        <v>4165.5</v>
      </c>
      <c r="J12" s="1">
        <v>3963</v>
      </c>
      <c r="K12" s="1">
        <v>4157.5</v>
      </c>
      <c r="L12" s="1">
        <v>4748</v>
      </c>
      <c r="M12" s="9">
        <v>4569.5</v>
      </c>
      <c r="O12" s="15">
        <f t="shared" si="0"/>
        <v>4320.7</v>
      </c>
      <c r="P12" s="15">
        <f t="shared" si="1"/>
        <v>325.25270944298063</v>
      </c>
    </row>
    <row r="13" spans="1:16" x14ac:dyDescent="0.25">
      <c r="A13" s="1" t="s">
        <v>12</v>
      </c>
      <c r="B13" s="2" t="s">
        <v>24</v>
      </c>
      <c r="C13" s="1">
        <v>293</v>
      </c>
      <c r="D13" s="1">
        <v>325</v>
      </c>
      <c r="E13" s="1">
        <v>333</v>
      </c>
      <c r="F13" s="1">
        <v>350</v>
      </c>
      <c r="G13" s="1">
        <v>366</v>
      </c>
      <c r="H13" s="1">
        <v>395</v>
      </c>
      <c r="I13" s="1">
        <v>412</v>
      </c>
      <c r="J13" s="1">
        <v>403</v>
      </c>
      <c r="K13" s="1">
        <v>383</v>
      </c>
      <c r="L13" s="1">
        <v>418</v>
      </c>
      <c r="M13" s="9">
        <v>393</v>
      </c>
      <c r="O13" s="15">
        <f t="shared" si="0"/>
        <v>401.8</v>
      </c>
      <c r="P13" s="15">
        <f t="shared" si="1"/>
        <v>14.131525041551603</v>
      </c>
    </row>
    <row r="14" spans="1:16" x14ac:dyDescent="0.25">
      <c r="A14" s="1" t="s">
        <v>12</v>
      </c>
      <c r="B14" s="2" t="s">
        <v>27</v>
      </c>
      <c r="C14" s="1">
        <v>12.4</v>
      </c>
      <c r="D14" s="1">
        <v>13.8</v>
      </c>
      <c r="E14" s="1">
        <v>13.8</v>
      </c>
      <c r="F14" s="1">
        <v>14.1</v>
      </c>
      <c r="G14" s="1">
        <v>14.3</v>
      </c>
      <c r="H14" s="1">
        <v>14.8</v>
      </c>
      <c r="I14" s="1">
        <v>14</v>
      </c>
      <c r="J14" s="1">
        <v>12.4</v>
      </c>
      <c r="K14" s="1">
        <v>11</v>
      </c>
      <c r="L14" s="1">
        <v>11.2</v>
      </c>
      <c r="M14" s="9">
        <v>10.8</v>
      </c>
      <c r="O14" s="15">
        <f t="shared" si="0"/>
        <v>11.879999999999999</v>
      </c>
      <c r="P14" s="15">
        <f t="shared" si="1"/>
        <v>1.3386560424545322</v>
      </c>
    </row>
    <row r="15" spans="1:16" x14ac:dyDescent="0.25">
      <c r="A15" s="1" t="s">
        <v>12</v>
      </c>
      <c r="B15" s="2" t="s">
        <v>25</v>
      </c>
      <c r="C15" s="1">
        <v>116</v>
      </c>
      <c r="D15" s="1">
        <v>105</v>
      </c>
      <c r="E15" s="1">
        <v>102</v>
      </c>
      <c r="F15" s="1">
        <v>93</v>
      </c>
      <c r="G15" s="1">
        <v>98</v>
      </c>
      <c r="H15" s="1">
        <v>103</v>
      </c>
      <c r="I15" s="1">
        <v>110</v>
      </c>
      <c r="J15" s="1">
        <v>111</v>
      </c>
      <c r="K15" s="1">
        <v>114</v>
      </c>
      <c r="L15" s="1">
        <v>112</v>
      </c>
      <c r="M15" s="9">
        <v>104</v>
      </c>
      <c r="O15" s="15">
        <f t="shared" si="0"/>
        <v>110.2</v>
      </c>
      <c r="P15" s="15">
        <f t="shared" si="1"/>
        <v>3.7682887362833544</v>
      </c>
    </row>
    <row r="16" spans="1:16" x14ac:dyDescent="0.25">
      <c r="A16" s="1" t="s">
        <v>12</v>
      </c>
      <c r="B16" s="2" t="s">
        <v>26</v>
      </c>
      <c r="C16" s="1">
        <v>116</v>
      </c>
      <c r="D16" s="1">
        <v>105</v>
      </c>
      <c r="E16" s="1">
        <v>104</v>
      </c>
      <c r="F16" s="1">
        <v>100</v>
      </c>
      <c r="G16" s="1">
        <v>104</v>
      </c>
      <c r="H16" s="1">
        <v>109</v>
      </c>
      <c r="I16" s="1">
        <v>115</v>
      </c>
      <c r="J16" s="1">
        <v>114</v>
      </c>
      <c r="K16" s="1">
        <v>115</v>
      </c>
      <c r="L16" s="1">
        <v>112</v>
      </c>
      <c r="M16" s="9">
        <v>104</v>
      </c>
      <c r="O16" s="15">
        <f t="shared" si="0"/>
        <v>112</v>
      </c>
      <c r="P16" s="15">
        <f t="shared" si="1"/>
        <v>4.636809247747852</v>
      </c>
    </row>
    <row r="17" spans="1:16" x14ac:dyDescent="0.25">
      <c r="A17" s="1" t="s">
        <v>12</v>
      </c>
      <c r="B17" s="2" t="s">
        <v>28</v>
      </c>
      <c r="C17" s="1">
        <v>11.4</v>
      </c>
      <c r="D17" s="1">
        <v>11</v>
      </c>
      <c r="E17" s="1">
        <v>10.8</v>
      </c>
      <c r="F17" s="1">
        <v>10.199999999999999</v>
      </c>
      <c r="G17" s="1">
        <v>10.5</v>
      </c>
      <c r="H17" s="1">
        <v>10.9</v>
      </c>
      <c r="I17" s="1">
        <v>11.7</v>
      </c>
      <c r="J17" s="1">
        <v>12.5</v>
      </c>
      <c r="K17" s="1">
        <v>12.8</v>
      </c>
      <c r="L17" s="1">
        <v>12.3</v>
      </c>
      <c r="M17" s="9">
        <v>11.6</v>
      </c>
      <c r="O17" s="15">
        <f t="shared" si="0"/>
        <v>12.18</v>
      </c>
      <c r="P17" s="15">
        <f t="shared" si="1"/>
        <v>0.51672042731055301</v>
      </c>
    </row>
    <row r="18" spans="1:16" x14ac:dyDescent="0.25">
      <c r="A18" s="1" t="s">
        <v>12</v>
      </c>
      <c r="B18" s="2" t="s">
        <v>29</v>
      </c>
      <c r="C18" s="1">
        <v>47</v>
      </c>
      <c r="D18" s="1">
        <v>59.5</v>
      </c>
      <c r="E18" s="1">
        <v>68.5</v>
      </c>
      <c r="F18" s="1">
        <v>60.3</v>
      </c>
      <c r="G18" s="1">
        <v>74.3</v>
      </c>
      <c r="H18" s="1">
        <v>82.8</v>
      </c>
      <c r="I18" s="1">
        <v>90.8</v>
      </c>
      <c r="J18" s="1">
        <v>102</v>
      </c>
      <c r="K18" s="1">
        <v>89.3</v>
      </c>
      <c r="L18" s="1">
        <v>94</v>
      </c>
      <c r="M18" s="9">
        <v>117</v>
      </c>
      <c r="O18" s="15">
        <f t="shared" si="0"/>
        <v>98.62</v>
      </c>
      <c r="P18" s="15">
        <f t="shared" si="1"/>
        <v>11.38648321475943</v>
      </c>
    </row>
    <row r="19" spans="1:16" x14ac:dyDescent="0.25">
      <c r="A19" s="1" t="s">
        <v>12</v>
      </c>
      <c r="B19" s="2" t="s">
        <v>30</v>
      </c>
      <c r="C19" s="1">
        <v>8.8000000000000007</v>
      </c>
      <c r="D19" s="1">
        <v>10.9</v>
      </c>
      <c r="E19" s="1">
        <v>13.3</v>
      </c>
      <c r="F19" s="1">
        <v>10.9</v>
      </c>
      <c r="G19" s="1">
        <v>12.1</v>
      </c>
      <c r="H19" s="1">
        <v>13.5</v>
      </c>
      <c r="I19" s="1">
        <v>12.9</v>
      </c>
      <c r="J19" s="1">
        <v>12.4</v>
      </c>
      <c r="K19" s="1">
        <v>10.3</v>
      </c>
      <c r="L19" s="1">
        <v>9.5</v>
      </c>
      <c r="M19" s="9">
        <v>11.3</v>
      </c>
      <c r="O19" s="15">
        <f t="shared" si="0"/>
        <v>11.280000000000001</v>
      </c>
      <c r="P19" s="15">
        <f t="shared" si="1"/>
        <v>1.4149204924659127</v>
      </c>
    </row>
    <row r="20" spans="1:16" x14ac:dyDescent="0.25">
      <c r="A20" s="1" t="s">
        <v>12</v>
      </c>
      <c r="B20" s="2" t="s">
        <v>32</v>
      </c>
      <c r="C20" s="1">
        <v>4</v>
      </c>
      <c r="D20" s="1">
        <v>2</v>
      </c>
      <c r="E20" s="1">
        <v>2</v>
      </c>
      <c r="F20" s="1">
        <v>3</v>
      </c>
      <c r="G20" s="1">
        <v>3</v>
      </c>
      <c r="H20" s="1">
        <v>3</v>
      </c>
      <c r="I20" s="1">
        <v>1</v>
      </c>
      <c r="J20" s="1">
        <v>2</v>
      </c>
      <c r="K20" s="1">
        <v>5</v>
      </c>
      <c r="L20" s="1">
        <v>1</v>
      </c>
      <c r="M20" s="9">
        <v>2</v>
      </c>
      <c r="O20" s="15">
        <f t="shared" si="0"/>
        <v>2.2000000000000002</v>
      </c>
      <c r="P20" s="15">
        <f t="shared" si="1"/>
        <v>1.6431676725154984</v>
      </c>
    </row>
    <row r="21" spans="1:16" x14ac:dyDescent="0.25">
      <c r="A21" s="1" t="s">
        <v>12</v>
      </c>
      <c r="B21" s="2" t="s">
        <v>31</v>
      </c>
      <c r="C21" s="1">
        <v>14</v>
      </c>
      <c r="D21" s="1">
        <v>22</v>
      </c>
      <c r="E21" s="1">
        <v>24</v>
      </c>
      <c r="F21" s="1">
        <v>13</v>
      </c>
      <c r="G21" s="1">
        <v>20</v>
      </c>
      <c r="H21" s="1">
        <v>15</v>
      </c>
      <c r="I21" s="1">
        <v>12</v>
      </c>
      <c r="J21" s="1">
        <v>20</v>
      </c>
      <c r="K21" s="1">
        <v>9</v>
      </c>
      <c r="L21" s="1">
        <v>15</v>
      </c>
      <c r="M21" s="9">
        <v>22</v>
      </c>
      <c r="O21" s="15">
        <f t="shared" si="0"/>
        <v>15.6</v>
      </c>
      <c r="P21" s="15">
        <f t="shared" si="1"/>
        <v>5.4129474410897442</v>
      </c>
    </row>
    <row r="22" spans="1:16" x14ac:dyDescent="0.25">
      <c r="A22" s="1" t="s">
        <v>12</v>
      </c>
      <c r="B22" s="2" t="s">
        <v>33</v>
      </c>
      <c r="C22" s="1">
        <v>18</v>
      </c>
      <c r="D22" s="1">
        <v>24</v>
      </c>
      <c r="E22" s="1">
        <v>26</v>
      </c>
      <c r="F22" s="1">
        <v>16</v>
      </c>
      <c r="G22" s="1">
        <v>23</v>
      </c>
      <c r="H22" s="1">
        <v>18</v>
      </c>
      <c r="I22" s="1">
        <v>13</v>
      </c>
      <c r="J22" s="1">
        <v>22</v>
      </c>
      <c r="K22" s="1">
        <v>14</v>
      </c>
      <c r="L22" s="1">
        <v>16</v>
      </c>
      <c r="M22" s="9">
        <v>24</v>
      </c>
      <c r="O22" s="15">
        <f t="shared" si="0"/>
        <v>17.8</v>
      </c>
      <c r="P22" s="15">
        <f t="shared" si="1"/>
        <v>4.9193495504995362</v>
      </c>
    </row>
    <row r="23" spans="1:16" x14ac:dyDescent="0.25">
      <c r="A23" s="1" t="s">
        <v>12</v>
      </c>
      <c r="B23" s="2" t="s">
        <v>34</v>
      </c>
      <c r="C23" s="1">
        <v>8.9</v>
      </c>
      <c r="D23" s="1">
        <v>10.5</v>
      </c>
      <c r="E23" s="1">
        <v>11</v>
      </c>
      <c r="F23" s="1">
        <v>6.8</v>
      </c>
      <c r="G23" s="1">
        <v>10.3</v>
      </c>
      <c r="H23" s="1">
        <v>9</v>
      </c>
      <c r="I23" s="1">
        <v>5.7</v>
      </c>
      <c r="J23" s="1">
        <v>10.6</v>
      </c>
      <c r="K23" s="1">
        <v>6.9</v>
      </c>
      <c r="L23" s="1">
        <v>7.8</v>
      </c>
      <c r="M23" s="9">
        <v>11</v>
      </c>
      <c r="O23" s="15">
        <f t="shared" si="0"/>
        <v>8.4</v>
      </c>
      <c r="P23" s="15">
        <f t="shared" si="1"/>
        <v>2.318404623873926</v>
      </c>
    </row>
    <row r="24" spans="1:16" x14ac:dyDescent="0.25">
      <c r="A24" s="1" t="s">
        <v>12</v>
      </c>
      <c r="B24" s="2" t="s">
        <v>35</v>
      </c>
      <c r="C24" s="1">
        <v>14270065</v>
      </c>
      <c r="D24" s="1">
        <v>24263663</v>
      </c>
      <c r="E24" s="1">
        <v>13872693</v>
      </c>
      <c r="F24" s="1">
        <v>20424096.199999999</v>
      </c>
      <c r="G24" s="1">
        <v>28905089</v>
      </c>
      <c r="H24" s="1">
        <v>19079388.699999999</v>
      </c>
      <c r="I24" s="1">
        <v>25514937.600000001</v>
      </c>
      <c r="J24" s="1">
        <v>25167548.800000001</v>
      </c>
      <c r="K24" s="1">
        <v>17140659</v>
      </c>
      <c r="L24" s="1">
        <v>18213971</v>
      </c>
      <c r="M24" s="9">
        <v>16295319</v>
      </c>
      <c r="O24" s="16">
        <f t="shared" si="0"/>
        <v>20466487.080000002</v>
      </c>
      <c r="P24" s="16">
        <f t="shared" si="1"/>
        <v>4503344.2631039144</v>
      </c>
    </row>
    <row r="25" spans="1:16" x14ac:dyDescent="0.25">
      <c r="A25" s="1" t="s">
        <v>12</v>
      </c>
      <c r="B25" s="2" t="s">
        <v>36</v>
      </c>
      <c r="C25" s="1">
        <v>4472923.8</v>
      </c>
      <c r="D25" s="1">
        <v>2292619.2999999998</v>
      </c>
      <c r="E25" s="1">
        <v>2544064</v>
      </c>
      <c r="F25" s="1">
        <v>3894251.3</v>
      </c>
      <c r="G25" s="1">
        <v>2299087</v>
      </c>
      <c r="H25" s="1">
        <v>3921025.9</v>
      </c>
      <c r="I25" s="1">
        <v>1674978.9</v>
      </c>
      <c r="J25" s="1">
        <v>2253047.2000000002</v>
      </c>
      <c r="K25" s="1">
        <v>3010619.1</v>
      </c>
      <c r="L25" s="1">
        <v>2364050.4</v>
      </c>
      <c r="M25" s="9">
        <v>2158467.7999999998</v>
      </c>
      <c r="O25" s="16">
        <f t="shared" si="0"/>
        <v>2292232.6799999997</v>
      </c>
      <c r="P25" s="16">
        <f t="shared" si="1"/>
        <v>480017.60572789231</v>
      </c>
    </row>
    <row r="26" spans="1:16" x14ac:dyDescent="0.25">
      <c r="H26" s="16">
        <f>SUM(H24:H25)</f>
        <v>23000414.599999998</v>
      </c>
      <c r="I26" s="16">
        <f t="shared" ref="I26:M26" si="2">SUM(I24:I25)</f>
        <v>27189916.5</v>
      </c>
      <c r="J26" s="16">
        <f t="shared" si="2"/>
        <v>27420596</v>
      </c>
      <c r="K26" s="16">
        <f t="shared" si="2"/>
        <v>20151278.100000001</v>
      </c>
      <c r="L26" s="16">
        <f t="shared" si="2"/>
        <v>20578021.399999999</v>
      </c>
      <c r="M26" s="16">
        <f t="shared" si="2"/>
        <v>18453786.800000001</v>
      </c>
      <c r="N26"/>
      <c r="O26" s="16">
        <f t="shared" si="0"/>
        <v>22758719.759999998</v>
      </c>
      <c r="P26" s="16">
        <f>STDEV(I26:M26)</f>
        <v>4226560.0600064825</v>
      </c>
    </row>
    <row r="27" spans="1:16" x14ac:dyDescent="0.25">
      <c r="B27" t="s">
        <v>53</v>
      </c>
      <c r="M27">
        <f>(M13+M16)/M7</f>
        <v>17.813620071684589</v>
      </c>
    </row>
    <row r="28" spans="1:16" x14ac:dyDescent="0.25">
      <c r="B28" t="s">
        <v>54</v>
      </c>
      <c r="M28">
        <f>M12/M7</f>
        <v>163.78136200716847</v>
      </c>
    </row>
    <row r="30" spans="1:16" x14ac:dyDescent="0.25">
      <c r="B30" t="s">
        <v>58</v>
      </c>
      <c r="D30" s="14">
        <v>24.99</v>
      </c>
      <c r="E30" s="14">
        <v>23.01</v>
      </c>
      <c r="F30" s="14">
        <v>23.71</v>
      </c>
      <c r="G30" s="14">
        <v>23.17</v>
      </c>
      <c r="H30" s="14">
        <v>23.17</v>
      </c>
      <c r="I30" s="14">
        <v>22.82</v>
      </c>
      <c r="J30" s="14">
        <v>24.45</v>
      </c>
      <c r="K30" s="14">
        <v>20.47</v>
      </c>
      <c r="L30" s="14">
        <v>21.42</v>
      </c>
      <c r="M30" s="14">
        <v>21.4</v>
      </c>
      <c r="N30" s="14">
        <v>21.28</v>
      </c>
      <c r="O30" s="15">
        <f>AVERAGE(I30:M30)</f>
        <v>22.112000000000002</v>
      </c>
      <c r="P30" s="15">
        <f>STDEV(I30:M30)</f>
        <v>1.553180607656431</v>
      </c>
    </row>
    <row r="31" spans="1:16" x14ac:dyDescent="0.25">
      <c r="B31" t="s">
        <v>59</v>
      </c>
      <c r="D31" s="14">
        <v>9.84</v>
      </c>
      <c r="E31" s="14">
        <v>9.84</v>
      </c>
      <c r="F31" s="14">
        <v>9.84</v>
      </c>
      <c r="G31" s="14">
        <v>9.84</v>
      </c>
      <c r="H31" s="14">
        <v>9.84</v>
      </c>
      <c r="I31" s="14">
        <v>9.7899999999999991</v>
      </c>
      <c r="J31" s="14">
        <v>7.79</v>
      </c>
      <c r="K31" s="14">
        <v>7.79</v>
      </c>
      <c r="L31" s="14">
        <v>7.79</v>
      </c>
      <c r="M31" s="14">
        <v>6.97</v>
      </c>
      <c r="N31" s="14">
        <v>9.98</v>
      </c>
      <c r="O31" s="15">
        <f t="shared" ref="O31:O50" si="3">AVERAGE(I31:M31)</f>
        <v>8.0259999999999998</v>
      </c>
      <c r="P31" s="15">
        <f t="shared" ref="P31:P50" si="4">STDEV(I31:M31)</f>
        <v>1.0480839661019574</v>
      </c>
    </row>
    <row r="32" spans="1:16" x14ac:dyDescent="0.25">
      <c r="B32" t="s">
        <v>60</v>
      </c>
      <c r="D32" s="14">
        <v>22.55</v>
      </c>
      <c r="E32" s="14">
        <v>22.55</v>
      </c>
      <c r="F32" s="14">
        <v>22.55</v>
      </c>
      <c r="G32" s="14">
        <v>22.55</v>
      </c>
      <c r="H32" s="14">
        <v>19.440000000000001</v>
      </c>
      <c r="I32" s="14">
        <v>20.3</v>
      </c>
      <c r="J32" s="14">
        <v>17.95</v>
      </c>
      <c r="K32" s="14">
        <v>18.7</v>
      </c>
      <c r="L32" s="14">
        <v>16.649999999999999</v>
      </c>
      <c r="M32" s="14">
        <v>17.149999999999999</v>
      </c>
      <c r="N32" s="14">
        <v>15.6</v>
      </c>
      <c r="O32" s="15">
        <f t="shared" si="3"/>
        <v>18.149999999999999</v>
      </c>
      <c r="P32" s="15">
        <f t="shared" si="4"/>
        <v>1.4330910647966524</v>
      </c>
    </row>
    <row r="33" spans="2:16" x14ac:dyDescent="0.25">
      <c r="B33" t="s">
        <v>77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14">
        <v>5</v>
      </c>
      <c r="E34" s="14">
        <v>5</v>
      </c>
      <c r="F34" s="14">
        <v>5</v>
      </c>
      <c r="G34" s="14">
        <v>5</v>
      </c>
      <c r="H34" s="14">
        <v>5</v>
      </c>
      <c r="I34" s="14">
        <v>5</v>
      </c>
      <c r="J34" s="14">
        <v>5</v>
      </c>
      <c r="K34" s="14">
        <v>5</v>
      </c>
      <c r="L34" s="14">
        <v>5</v>
      </c>
      <c r="M34" s="14">
        <v>5</v>
      </c>
      <c r="N34" s="14">
        <v>5</v>
      </c>
      <c r="O34" s="15">
        <f t="shared" si="3"/>
        <v>5</v>
      </c>
      <c r="P34" s="15">
        <f t="shared" si="4"/>
        <v>0</v>
      </c>
    </row>
    <row r="35" spans="2:16" x14ac:dyDescent="0.25">
      <c r="B35" t="s">
        <v>79</v>
      </c>
      <c r="D35" s="14">
        <v>0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1</v>
      </c>
      <c r="O35" s="15">
        <f t="shared" si="3"/>
        <v>0</v>
      </c>
      <c r="P35" s="15">
        <f t="shared" si="4"/>
        <v>0</v>
      </c>
    </row>
    <row r="36" spans="2:16" x14ac:dyDescent="0.25">
      <c r="B36" t="s">
        <v>80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14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5">
        <f t="shared" si="3"/>
        <v>0</v>
      </c>
      <c r="P39" s="15">
        <f t="shared" si="4"/>
        <v>0</v>
      </c>
    </row>
    <row r="40" spans="2:16" x14ac:dyDescent="0.25">
      <c r="B40" t="s">
        <v>84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5">
        <f t="shared" si="3"/>
        <v>0</v>
      </c>
      <c r="P40" s="15">
        <f t="shared" si="4"/>
        <v>0</v>
      </c>
    </row>
    <row r="41" spans="2:16" x14ac:dyDescent="0.25">
      <c r="B41" t="s">
        <v>85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5">
        <f t="shared" si="3"/>
        <v>0</v>
      </c>
      <c r="P41" s="15">
        <f t="shared" si="4"/>
        <v>0</v>
      </c>
    </row>
    <row r="42" spans="2:16" x14ac:dyDescent="0.25">
      <c r="B42" t="s">
        <v>86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14">
        <v>4.25</v>
      </c>
      <c r="E44" s="14">
        <v>5.25</v>
      </c>
      <c r="F44" s="14">
        <v>5.25</v>
      </c>
      <c r="G44" s="14">
        <v>5.07</v>
      </c>
      <c r="H44" s="14">
        <v>5.26</v>
      </c>
      <c r="I44" s="14">
        <v>5.28</v>
      </c>
      <c r="J44" s="14">
        <v>5.26</v>
      </c>
      <c r="K44" s="14">
        <v>4.26</v>
      </c>
      <c r="L44" s="14">
        <v>3.91</v>
      </c>
      <c r="M44" s="14">
        <v>4.26</v>
      </c>
      <c r="N44" s="14">
        <v>4.26</v>
      </c>
      <c r="O44" s="15">
        <f t="shared" si="3"/>
        <v>4.5939999999999994</v>
      </c>
      <c r="P44" s="15">
        <f t="shared" si="4"/>
        <v>0.63346665263453839</v>
      </c>
    </row>
    <row r="45" spans="2:16" x14ac:dyDescent="0.25">
      <c r="B45" t="s">
        <v>61</v>
      </c>
      <c r="D45" s="14">
        <v>1.26</v>
      </c>
      <c r="E45" s="14">
        <v>1.28</v>
      </c>
      <c r="F45" s="14">
        <v>2.04</v>
      </c>
      <c r="G45" s="14">
        <v>2.2599999999999998</v>
      </c>
      <c r="H45" s="14">
        <v>2.08</v>
      </c>
      <c r="I45" s="14">
        <v>2.4300000000000002</v>
      </c>
      <c r="J45" s="14">
        <v>1.6</v>
      </c>
      <c r="K45" s="14">
        <v>2.0699999999999998</v>
      </c>
      <c r="L45" s="14">
        <v>1.6</v>
      </c>
      <c r="M45" s="14">
        <v>3.6</v>
      </c>
      <c r="N45" s="14">
        <v>2.72</v>
      </c>
      <c r="O45" s="15">
        <f t="shared" si="3"/>
        <v>2.2599999999999998</v>
      </c>
      <c r="P45" s="15">
        <f t="shared" si="4"/>
        <v>0.82640788960416067</v>
      </c>
    </row>
    <row r="46" spans="2:16" x14ac:dyDescent="0.25">
      <c r="B46" t="s">
        <v>62</v>
      </c>
      <c r="D46" s="14">
        <v>90.01</v>
      </c>
      <c r="E46" s="14">
        <v>83.29</v>
      </c>
      <c r="F46" s="14">
        <v>81.36</v>
      </c>
      <c r="G46" s="14">
        <v>93.24</v>
      </c>
      <c r="H46" s="14">
        <v>98.31</v>
      </c>
      <c r="I46" s="14">
        <v>87.52</v>
      </c>
      <c r="J46" s="14">
        <v>87.87</v>
      </c>
      <c r="K46" s="14">
        <v>85.11</v>
      </c>
      <c r="L46" s="14">
        <v>80.2</v>
      </c>
      <c r="M46" s="14">
        <v>84.99</v>
      </c>
      <c r="N46" s="14">
        <v>75.81</v>
      </c>
      <c r="O46" s="15">
        <f t="shared" si="3"/>
        <v>85.138000000000005</v>
      </c>
      <c r="P46" s="15">
        <f t="shared" si="4"/>
        <v>3.0636693685840179</v>
      </c>
    </row>
    <row r="47" spans="2:16" x14ac:dyDescent="0.25">
      <c r="B47" t="s">
        <v>63</v>
      </c>
      <c r="D47" s="14">
        <v>14.44</v>
      </c>
      <c r="E47" s="14">
        <v>13.15</v>
      </c>
      <c r="F47" s="14">
        <v>13.4</v>
      </c>
      <c r="G47" s="14">
        <v>10.8</v>
      </c>
      <c r="H47" s="14">
        <v>13.48</v>
      </c>
      <c r="I47" s="14">
        <v>12.1</v>
      </c>
      <c r="J47" s="14">
        <v>11.57</v>
      </c>
      <c r="K47" s="14">
        <v>10.79</v>
      </c>
      <c r="L47" s="14">
        <v>8.6</v>
      </c>
      <c r="M47" s="14">
        <v>11.9</v>
      </c>
      <c r="N47" s="14">
        <v>11.95</v>
      </c>
      <c r="O47" s="15">
        <f t="shared" si="3"/>
        <v>10.992000000000001</v>
      </c>
      <c r="P47" s="15">
        <f t="shared" si="4"/>
        <v>1.4272946437228731</v>
      </c>
    </row>
    <row r="48" spans="2:16" x14ac:dyDescent="0.25">
      <c r="B48" t="s">
        <v>74</v>
      </c>
      <c r="D48" s="14">
        <v>39.74</v>
      </c>
      <c r="E48" s="14">
        <v>52.65</v>
      </c>
      <c r="F48" s="14">
        <v>58.97</v>
      </c>
      <c r="G48" s="14">
        <v>60.2</v>
      </c>
      <c r="H48" s="14">
        <v>59.84</v>
      </c>
      <c r="I48" s="14">
        <v>47.27</v>
      </c>
      <c r="J48" s="14">
        <v>47.18</v>
      </c>
      <c r="K48" s="14">
        <v>34.380000000000003</v>
      </c>
      <c r="L48" s="14">
        <v>40.49</v>
      </c>
      <c r="M48" s="14">
        <v>38.39</v>
      </c>
      <c r="N48" s="14">
        <v>34.200000000000003</v>
      </c>
      <c r="O48" s="15">
        <f t="shared" si="3"/>
        <v>41.542000000000009</v>
      </c>
      <c r="P48" s="15">
        <f t="shared" si="4"/>
        <v>5.6332290917376797</v>
      </c>
    </row>
    <row r="49" spans="2:16" x14ac:dyDescent="0.25">
      <c r="B49" t="s">
        <v>73</v>
      </c>
      <c r="D49" s="14">
        <v>0</v>
      </c>
      <c r="E49" s="14">
        <v>0</v>
      </c>
      <c r="F49" s="14">
        <v>0</v>
      </c>
      <c r="G49" s="14">
        <v>0</v>
      </c>
      <c r="H49" s="14">
        <v>0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4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14">
        <f>SUM(D30:D49)</f>
        <v>212.08</v>
      </c>
      <c r="E50" s="14">
        <f t="shared" ref="E50:N50" si="5">SUM(E30:E49)</f>
        <v>216.02000000000004</v>
      </c>
      <c r="F50" s="14">
        <f t="shared" si="5"/>
        <v>222.12</v>
      </c>
      <c r="G50" s="14">
        <f t="shared" si="5"/>
        <v>232.13</v>
      </c>
      <c r="H50" s="14">
        <f t="shared" si="5"/>
        <v>236.42000000000002</v>
      </c>
      <c r="I50" s="14">
        <f t="shared" si="5"/>
        <v>212.51</v>
      </c>
      <c r="J50" s="14">
        <f t="shared" si="5"/>
        <v>208.67000000000002</v>
      </c>
      <c r="K50" s="14">
        <f t="shared" si="5"/>
        <v>188.56999999999996</v>
      </c>
      <c r="L50" s="14">
        <f t="shared" si="5"/>
        <v>185.66</v>
      </c>
      <c r="M50" s="14">
        <f>SUM(M30:M49)</f>
        <v>193.66000000000003</v>
      </c>
      <c r="N50" s="14">
        <f t="shared" si="5"/>
        <v>181.8</v>
      </c>
      <c r="O50" s="15">
        <f t="shared" si="3"/>
        <v>197.81399999999999</v>
      </c>
      <c r="P50" s="15">
        <f t="shared" si="4"/>
        <v>12.085653892115237</v>
      </c>
    </row>
  </sheetData>
  <printOptions gridLines="1"/>
  <pageMargins left="0.75" right="0.75" top="0.25" bottom="0.25" header="0.3" footer="0.3"/>
  <pageSetup scale="6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H26" sqref="H26:P26"/>
    </sheetView>
  </sheetViews>
  <sheetFormatPr defaultRowHeight="15" x14ac:dyDescent="0.25"/>
  <cols>
    <col min="1" max="1" width="7" customWidth="1"/>
    <col min="2" max="2" width="56.42578125" bestFit="1" customWidth="1"/>
    <col min="3" max="4" width="9" bestFit="1" customWidth="1"/>
    <col min="5" max="6" width="10" bestFit="1" customWidth="1"/>
    <col min="7" max="8" width="9" bestFit="1" customWidth="1"/>
    <col min="9" max="9" width="8" bestFit="1" customWidth="1"/>
    <col min="10" max="10" width="10" bestFit="1" customWidth="1"/>
    <col min="11" max="12" width="9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41</v>
      </c>
    </row>
    <row r="2" spans="1:16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12.3</v>
      </c>
      <c r="D3">
        <v>12.3</v>
      </c>
      <c r="E3">
        <v>11.3</v>
      </c>
      <c r="F3">
        <v>12.3</v>
      </c>
      <c r="G3">
        <v>14.3</v>
      </c>
      <c r="H3">
        <v>14.3</v>
      </c>
      <c r="I3">
        <v>14.3</v>
      </c>
      <c r="J3">
        <v>14.3</v>
      </c>
      <c r="K3">
        <v>14.3</v>
      </c>
      <c r="L3">
        <v>15.3</v>
      </c>
      <c r="M3">
        <v>15.3</v>
      </c>
      <c r="O3" s="15">
        <f>AVERAGE(I3:M3)</f>
        <v>14.7</v>
      </c>
      <c r="P3" s="15">
        <f>STDEV(I3:M3)</f>
        <v>0.54772255750516607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O4" s="15">
        <f t="shared" ref="O4:O26" si="0">AVERAGE(I4:M4)</f>
        <v>0</v>
      </c>
      <c r="P4" s="15">
        <f t="shared" ref="P4:P25" si="1">STDEV(I4:M4)</f>
        <v>0</v>
      </c>
    </row>
    <row r="5" spans="1:16" x14ac:dyDescent="0.25">
      <c r="A5" t="s">
        <v>12</v>
      </c>
      <c r="B5" s="1" t="s">
        <v>17</v>
      </c>
      <c r="C5">
        <v>1</v>
      </c>
      <c r="D5">
        <v>1</v>
      </c>
      <c r="E5">
        <v>0</v>
      </c>
      <c r="F5">
        <v>0</v>
      </c>
      <c r="G5">
        <v>0</v>
      </c>
      <c r="H5">
        <v>0</v>
      </c>
      <c r="I5">
        <v>1</v>
      </c>
      <c r="J5">
        <v>1</v>
      </c>
      <c r="K5">
        <v>0</v>
      </c>
      <c r="L5">
        <v>1</v>
      </c>
      <c r="M5">
        <v>1</v>
      </c>
      <c r="O5" s="15">
        <f t="shared" si="0"/>
        <v>0.8</v>
      </c>
      <c r="P5" s="15">
        <f t="shared" si="1"/>
        <v>0.44721359549995787</v>
      </c>
    </row>
    <row r="6" spans="1:16" x14ac:dyDescent="0.25">
      <c r="A6" t="s">
        <v>12</v>
      </c>
      <c r="B6" s="1" t="s">
        <v>18</v>
      </c>
      <c r="C6">
        <v>1</v>
      </c>
      <c r="D6">
        <v>1</v>
      </c>
      <c r="E6">
        <v>1</v>
      </c>
      <c r="F6">
        <v>2</v>
      </c>
      <c r="G6">
        <v>3</v>
      </c>
      <c r="H6">
        <v>3</v>
      </c>
      <c r="I6">
        <v>1.3</v>
      </c>
      <c r="J6">
        <v>1.3</v>
      </c>
      <c r="K6">
        <v>1.3</v>
      </c>
      <c r="L6">
        <v>0.3</v>
      </c>
      <c r="M6">
        <v>2.2999999999999998</v>
      </c>
      <c r="O6" s="15">
        <f t="shared" si="0"/>
        <v>1.3</v>
      </c>
      <c r="P6" s="15">
        <f t="shared" si="1"/>
        <v>0.70710678118654757</v>
      </c>
    </row>
    <row r="7" spans="1:16" x14ac:dyDescent="0.25">
      <c r="A7" t="s">
        <v>12</v>
      </c>
      <c r="B7" s="2" t="s">
        <v>15</v>
      </c>
      <c r="C7">
        <v>11.6</v>
      </c>
      <c r="D7">
        <v>12.7</v>
      </c>
      <c r="E7">
        <v>11.2</v>
      </c>
      <c r="F7">
        <v>11.2</v>
      </c>
      <c r="G7">
        <v>12.5</v>
      </c>
      <c r="H7">
        <v>11.8</v>
      </c>
      <c r="I7">
        <v>11.9</v>
      </c>
      <c r="J7">
        <v>12.5</v>
      </c>
      <c r="K7">
        <v>12.4</v>
      </c>
      <c r="L7">
        <v>13.4</v>
      </c>
      <c r="M7">
        <v>13.4</v>
      </c>
      <c r="O7" s="15">
        <f t="shared" si="0"/>
        <v>12.719999999999999</v>
      </c>
      <c r="P7" s="15">
        <f t="shared" si="1"/>
        <v>0.66105975524153648</v>
      </c>
    </row>
    <row r="8" spans="1:16" x14ac:dyDescent="0.25">
      <c r="A8" t="s">
        <v>12</v>
      </c>
      <c r="B8" s="2" t="s">
        <v>19</v>
      </c>
      <c r="C8">
        <v>0.3</v>
      </c>
      <c r="D8">
        <v>0</v>
      </c>
      <c r="E8">
        <v>1.2</v>
      </c>
      <c r="F8">
        <v>1.3</v>
      </c>
      <c r="G8">
        <v>1</v>
      </c>
      <c r="H8">
        <v>1.5</v>
      </c>
      <c r="I8">
        <v>1</v>
      </c>
      <c r="J8">
        <v>2</v>
      </c>
      <c r="K8">
        <v>1</v>
      </c>
      <c r="L8">
        <v>1.5</v>
      </c>
      <c r="M8">
        <v>2</v>
      </c>
      <c r="O8" s="15">
        <f t="shared" si="0"/>
        <v>1.5</v>
      </c>
      <c r="P8" s="15">
        <f t="shared" si="1"/>
        <v>0.5</v>
      </c>
    </row>
    <row r="9" spans="1:16" x14ac:dyDescent="0.25">
      <c r="A9" t="s">
        <v>12</v>
      </c>
      <c r="B9" s="2" t="s">
        <v>20</v>
      </c>
      <c r="C9">
        <v>11.9</v>
      </c>
      <c r="D9">
        <v>12.7</v>
      </c>
      <c r="E9">
        <v>12.4</v>
      </c>
      <c r="F9">
        <v>12.4</v>
      </c>
      <c r="G9">
        <v>13</v>
      </c>
      <c r="H9">
        <v>11.3</v>
      </c>
      <c r="I9">
        <v>9.4</v>
      </c>
      <c r="J9">
        <v>12.1</v>
      </c>
      <c r="K9">
        <v>10</v>
      </c>
      <c r="L9">
        <v>11.9</v>
      </c>
      <c r="M9">
        <v>11.9</v>
      </c>
      <c r="O9" s="15">
        <f t="shared" si="0"/>
        <v>11.059999999999999</v>
      </c>
      <c r="P9" s="15">
        <f t="shared" si="1"/>
        <v>1.2621410380777649</v>
      </c>
    </row>
    <row r="10" spans="1:16" x14ac:dyDescent="0.25">
      <c r="A10" t="s">
        <v>12</v>
      </c>
      <c r="B10" s="2" t="s">
        <v>21</v>
      </c>
      <c r="C10">
        <v>357</v>
      </c>
      <c r="D10">
        <v>270</v>
      </c>
      <c r="E10">
        <v>382</v>
      </c>
      <c r="F10">
        <v>332</v>
      </c>
      <c r="G10">
        <v>439</v>
      </c>
      <c r="H10">
        <v>551</v>
      </c>
      <c r="I10">
        <v>632.5</v>
      </c>
      <c r="J10">
        <v>872</v>
      </c>
      <c r="K10">
        <v>891</v>
      </c>
      <c r="L10">
        <v>983</v>
      </c>
      <c r="M10">
        <v>925</v>
      </c>
      <c r="O10" s="15">
        <f t="shared" si="0"/>
        <v>860.7</v>
      </c>
      <c r="P10" s="15">
        <f t="shared" si="1"/>
        <v>134.36219706450157</v>
      </c>
    </row>
    <row r="11" spans="1:16" x14ac:dyDescent="0.25">
      <c r="A11" t="s">
        <v>12</v>
      </c>
      <c r="B11" s="2" t="s">
        <v>22</v>
      </c>
      <c r="C11">
        <v>116.5</v>
      </c>
      <c r="D11">
        <v>64</v>
      </c>
      <c r="E11">
        <v>128</v>
      </c>
      <c r="F11">
        <v>121</v>
      </c>
      <c r="G11">
        <v>149</v>
      </c>
      <c r="H11">
        <v>137</v>
      </c>
      <c r="I11">
        <v>169</v>
      </c>
      <c r="J11">
        <v>198</v>
      </c>
      <c r="K11">
        <v>215</v>
      </c>
      <c r="L11">
        <v>184</v>
      </c>
      <c r="M11">
        <v>185</v>
      </c>
      <c r="O11" s="15">
        <f t="shared" si="0"/>
        <v>190.2</v>
      </c>
      <c r="P11" s="15">
        <f t="shared" si="1"/>
        <v>17.253985046939157</v>
      </c>
    </row>
    <row r="12" spans="1:16" x14ac:dyDescent="0.25">
      <c r="A12" t="s">
        <v>12</v>
      </c>
      <c r="B12" s="2" t="s">
        <v>23</v>
      </c>
      <c r="C12">
        <v>483.5</v>
      </c>
      <c r="D12">
        <v>340</v>
      </c>
      <c r="E12">
        <v>513</v>
      </c>
      <c r="F12">
        <v>465</v>
      </c>
      <c r="G12">
        <v>592</v>
      </c>
      <c r="H12">
        <v>702</v>
      </c>
      <c r="I12">
        <v>816.5</v>
      </c>
      <c r="J12">
        <v>1074</v>
      </c>
      <c r="K12">
        <v>1114</v>
      </c>
      <c r="L12">
        <v>1183</v>
      </c>
      <c r="M12">
        <v>1134.5</v>
      </c>
      <c r="O12" s="15">
        <f t="shared" si="0"/>
        <v>1064.4000000000001</v>
      </c>
      <c r="P12" s="15">
        <f t="shared" si="1"/>
        <v>144.03706120301138</v>
      </c>
    </row>
    <row r="13" spans="1:16" x14ac:dyDescent="0.25">
      <c r="A13" t="s">
        <v>12</v>
      </c>
      <c r="B13" s="2" t="s">
        <v>24</v>
      </c>
      <c r="C13">
        <v>62</v>
      </c>
      <c r="D13">
        <v>59</v>
      </c>
      <c r="E13">
        <v>62</v>
      </c>
      <c r="F13">
        <v>67</v>
      </c>
      <c r="G13">
        <v>76</v>
      </c>
      <c r="H13">
        <v>103</v>
      </c>
      <c r="I13">
        <v>128</v>
      </c>
      <c r="J13">
        <v>150</v>
      </c>
      <c r="K13">
        <v>148</v>
      </c>
      <c r="L13">
        <v>162</v>
      </c>
      <c r="M13">
        <v>148</v>
      </c>
      <c r="O13" s="15">
        <f t="shared" si="0"/>
        <v>147.19999999999999</v>
      </c>
      <c r="P13" s="15">
        <f t="shared" si="1"/>
        <v>12.214745187681977</v>
      </c>
    </row>
    <row r="14" spans="1:16" x14ac:dyDescent="0.25">
      <c r="A14" t="s">
        <v>12</v>
      </c>
      <c r="B14" s="2" t="s">
        <v>27</v>
      </c>
      <c r="C14">
        <v>2.6</v>
      </c>
      <c r="D14">
        <v>2.5</v>
      </c>
      <c r="E14">
        <v>2.6</v>
      </c>
      <c r="F14">
        <v>2.7</v>
      </c>
      <c r="G14">
        <v>3</v>
      </c>
      <c r="H14">
        <v>3.9</v>
      </c>
      <c r="I14">
        <v>4.3</v>
      </c>
      <c r="J14">
        <v>4.5999999999999996</v>
      </c>
      <c r="K14">
        <v>4.3</v>
      </c>
      <c r="L14">
        <v>4.3</v>
      </c>
      <c r="M14">
        <v>4.0999999999999996</v>
      </c>
      <c r="O14" s="15">
        <f t="shared" si="0"/>
        <v>4.32</v>
      </c>
      <c r="P14" s="15">
        <f t="shared" si="1"/>
        <v>0.17888543819998318</v>
      </c>
    </row>
    <row r="15" spans="1:16" x14ac:dyDescent="0.25">
      <c r="A15" t="s">
        <v>12</v>
      </c>
      <c r="B15" s="2" t="s">
        <v>25</v>
      </c>
      <c r="C15">
        <v>22</v>
      </c>
      <c r="D15">
        <v>20</v>
      </c>
      <c r="E15">
        <v>22</v>
      </c>
      <c r="F15">
        <v>26</v>
      </c>
      <c r="G15">
        <v>32</v>
      </c>
      <c r="H15">
        <v>34</v>
      </c>
      <c r="I15">
        <v>38</v>
      </c>
      <c r="J15">
        <v>40</v>
      </c>
      <c r="K15">
        <v>41</v>
      </c>
      <c r="L15">
        <v>43</v>
      </c>
      <c r="M15">
        <v>36</v>
      </c>
      <c r="O15" s="15">
        <f t="shared" si="0"/>
        <v>39.6</v>
      </c>
      <c r="P15" s="15">
        <f t="shared" si="1"/>
        <v>2.7018512172212592</v>
      </c>
    </row>
    <row r="16" spans="1:16" x14ac:dyDescent="0.25">
      <c r="A16" t="s">
        <v>12</v>
      </c>
      <c r="B16" s="2" t="s">
        <v>26</v>
      </c>
      <c r="C16">
        <v>22</v>
      </c>
      <c r="D16">
        <v>20</v>
      </c>
      <c r="E16">
        <v>23</v>
      </c>
      <c r="F16">
        <v>27</v>
      </c>
      <c r="G16">
        <v>33</v>
      </c>
      <c r="H16">
        <v>34</v>
      </c>
      <c r="I16">
        <v>38</v>
      </c>
      <c r="J16">
        <v>40</v>
      </c>
      <c r="K16">
        <v>41</v>
      </c>
      <c r="L16">
        <v>43</v>
      </c>
      <c r="M16">
        <v>37</v>
      </c>
      <c r="O16" s="15">
        <f t="shared" si="0"/>
        <v>39.799999999999997</v>
      </c>
      <c r="P16" s="15">
        <f t="shared" si="1"/>
        <v>2.3874672772626644</v>
      </c>
    </row>
    <row r="17" spans="1:16" x14ac:dyDescent="0.25">
      <c r="A17" t="s">
        <v>12</v>
      </c>
      <c r="B17" s="2" t="s">
        <v>28</v>
      </c>
      <c r="C17">
        <v>2.2000000000000002</v>
      </c>
      <c r="D17">
        <v>2.1</v>
      </c>
      <c r="E17">
        <v>2.2999999999999998</v>
      </c>
      <c r="F17">
        <v>2.9</v>
      </c>
      <c r="G17">
        <v>3.4</v>
      </c>
      <c r="H17">
        <v>3.6</v>
      </c>
      <c r="I17">
        <v>4</v>
      </c>
      <c r="J17">
        <v>4.5</v>
      </c>
      <c r="K17">
        <v>4.5999999999999996</v>
      </c>
      <c r="L17">
        <v>4.7</v>
      </c>
      <c r="M17">
        <v>4</v>
      </c>
      <c r="O17" s="15">
        <f t="shared" si="0"/>
        <v>4.3600000000000003</v>
      </c>
      <c r="P17" s="15">
        <f t="shared" si="1"/>
        <v>0.33615472627943221</v>
      </c>
    </row>
    <row r="18" spans="1:16" x14ac:dyDescent="0.25">
      <c r="A18" t="s">
        <v>13</v>
      </c>
      <c r="B18" s="2" t="s">
        <v>29</v>
      </c>
      <c r="C18">
        <v>14.5</v>
      </c>
      <c r="D18">
        <v>13.5</v>
      </c>
      <c r="E18">
        <v>22</v>
      </c>
      <c r="F18">
        <v>12</v>
      </c>
      <c r="G18">
        <v>19.5</v>
      </c>
      <c r="H18">
        <v>18.5</v>
      </c>
      <c r="I18">
        <v>26</v>
      </c>
      <c r="J18">
        <v>37</v>
      </c>
      <c r="K18">
        <v>37.5</v>
      </c>
      <c r="L18">
        <v>52.5</v>
      </c>
      <c r="M18">
        <v>43</v>
      </c>
      <c r="O18" s="15">
        <f t="shared" si="0"/>
        <v>39.200000000000003</v>
      </c>
      <c r="P18" s="15">
        <f t="shared" si="1"/>
        <v>9.6604865301909122</v>
      </c>
    </row>
    <row r="19" spans="1:16" x14ac:dyDescent="0.25">
      <c r="A19" t="s">
        <v>13</v>
      </c>
      <c r="B19" s="2" t="s">
        <v>30</v>
      </c>
      <c r="C19">
        <v>2.7</v>
      </c>
      <c r="D19">
        <v>2.5</v>
      </c>
      <c r="E19">
        <v>4.3</v>
      </c>
      <c r="F19">
        <v>2.2000000000000002</v>
      </c>
      <c r="G19">
        <v>3.2</v>
      </c>
      <c r="H19">
        <v>3</v>
      </c>
      <c r="I19">
        <v>3.7</v>
      </c>
      <c r="J19">
        <v>4.5</v>
      </c>
      <c r="K19">
        <v>4.3</v>
      </c>
      <c r="L19">
        <v>5.3</v>
      </c>
      <c r="M19">
        <v>4.0999999999999996</v>
      </c>
      <c r="O19" s="15">
        <f t="shared" si="0"/>
        <v>4.38</v>
      </c>
      <c r="P19" s="15">
        <f t="shared" si="1"/>
        <v>0.59329587896765335</v>
      </c>
    </row>
    <row r="20" spans="1:16" x14ac:dyDescent="0.25">
      <c r="A20" t="s">
        <v>13</v>
      </c>
      <c r="B20" s="2" t="s">
        <v>32</v>
      </c>
      <c r="C20">
        <v>5</v>
      </c>
      <c r="D20">
        <v>10</v>
      </c>
      <c r="E20">
        <v>3</v>
      </c>
      <c r="F20">
        <v>5</v>
      </c>
      <c r="G20">
        <v>4</v>
      </c>
      <c r="H20">
        <v>5</v>
      </c>
      <c r="I20">
        <v>6</v>
      </c>
      <c r="J20">
        <v>6</v>
      </c>
      <c r="K20">
        <v>5</v>
      </c>
      <c r="L20">
        <v>8</v>
      </c>
      <c r="M20">
        <v>6</v>
      </c>
      <c r="O20" s="15">
        <f t="shared" si="0"/>
        <v>6.2</v>
      </c>
      <c r="P20" s="15">
        <f t="shared" si="1"/>
        <v>1.0954451150103335</v>
      </c>
    </row>
    <row r="21" spans="1:16" x14ac:dyDescent="0.25">
      <c r="A21" t="s">
        <v>13</v>
      </c>
      <c r="B21" s="2" t="s">
        <v>31</v>
      </c>
      <c r="C21">
        <v>0</v>
      </c>
      <c r="D21">
        <v>3</v>
      </c>
      <c r="E21">
        <v>0</v>
      </c>
      <c r="F21">
        <v>0</v>
      </c>
      <c r="G21">
        <v>1</v>
      </c>
      <c r="H21">
        <v>2</v>
      </c>
      <c r="I21">
        <v>0</v>
      </c>
      <c r="J21">
        <v>3</v>
      </c>
      <c r="K21">
        <v>4</v>
      </c>
      <c r="L21">
        <v>5</v>
      </c>
      <c r="M21">
        <v>2</v>
      </c>
      <c r="O21" s="15">
        <f t="shared" si="0"/>
        <v>2.8</v>
      </c>
      <c r="P21" s="15">
        <f t="shared" si="1"/>
        <v>1.9235384061671343</v>
      </c>
    </row>
    <row r="22" spans="1:16" x14ac:dyDescent="0.25">
      <c r="A22" t="s">
        <v>13</v>
      </c>
      <c r="B22" s="2" t="s">
        <v>33</v>
      </c>
      <c r="C22">
        <v>5</v>
      </c>
      <c r="D22">
        <v>13</v>
      </c>
      <c r="E22">
        <v>3</v>
      </c>
      <c r="F22">
        <v>5</v>
      </c>
      <c r="G22">
        <v>5</v>
      </c>
      <c r="H22">
        <v>7</v>
      </c>
      <c r="I22">
        <v>6</v>
      </c>
      <c r="J22">
        <v>9</v>
      </c>
      <c r="K22">
        <v>9</v>
      </c>
      <c r="L22">
        <v>13</v>
      </c>
      <c r="M22">
        <v>8</v>
      </c>
      <c r="O22" s="15">
        <f t="shared" si="0"/>
        <v>9</v>
      </c>
      <c r="P22" s="15">
        <f t="shared" si="1"/>
        <v>2.5495097567963922</v>
      </c>
    </row>
    <row r="23" spans="1:16" x14ac:dyDescent="0.25">
      <c r="A23" t="s">
        <v>13</v>
      </c>
      <c r="B23" s="2" t="s">
        <v>34</v>
      </c>
      <c r="C23">
        <v>2.5</v>
      </c>
      <c r="D23">
        <v>5.7</v>
      </c>
      <c r="E23">
        <v>1.3</v>
      </c>
      <c r="F23">
        <v>2.1</v>
      </c>
      <c r="G23">
        <v>2.2000000000000002</v>
      </c>
      <c r="H23">
        <v>3.5</v>
      </c>
      <c r="I23">
        <v>2.6</v>
      </c>
      <c r="J23">
        <v>4.3</v>
      </c>
      <c r="K23">
        <v>4.4000000000000004</v>
      </c>
      <c r="L23">
        <v>6.3</v>
      </c>
      <c r="M23">
        <v>3.7</v>
      </c>
      <c r="O23" s="15">
        <f t="shared" si="0"/>
        <v>4.26</v>
      </c>
      <c r="P23" s="15">
        <f t="shared" si="1"/>
        <v>1.3464768843169923</v>
      </c>
    </row>
    <row r="24" spans="1:16" x14ac:dyDescent="0.25">
      <c r="A24" t="s">
        <v>12</v>
      </c>
      <c r="B24" s="2" t="s">
        <v>35</v>
      </c>
      <c r="C24">
        <v>656874.30000000005</v>
      </c>
      <c r="D24">
        <v>620462</v>
      </c>
      <c r="E24">
        <v>879641.7</v>
      </c>
      <c r="F24">
        <v>77870.899999999994</v>
      </c>
      <c r="G24">
        <v>786803.3</v>
      </c>
      <c r="H24">
        <v>1518998</v>
      </c>
      <c r="I24">
        <v>707192</v>
      </c>
      <c r="J24">
        <v>1775240</v>
      </c>
      <c r="K24">
        <v>1651471.8</v>
      </c>
      <c r="L24">
        <v>1615749</v>
      </c>
      <c r="M24">
        <v>896438.6</v>
      </c>
      <c r="O24" s="16">
        <f t="shared" si="0"/>
        <v>1329218.2799999998</v>
      </c>
      <c r="P24" s="16">
        <f t="shared" si="1"/>
        <v>489667.61782851443</v>
      </c>
    </row>
    <row r="25" spans="1:16" x14ac:dyDescent="0.25">
      <c r="A25" t="s">
        <v>12</v>
      </c>
      <c r="B25" s="2" t="s">
        <v>36</v>
      </c>
      <c r="C25">
        <v>289577.5</v>
      </c>
      <c r="D25">
        <v>322138.40000000002</v>
      </c>
      <c r="E25">
        <v>453882</v>
      </c>
      <c r="F25">
        <v>1030288.2</v>
      </c>
      <c r="G25">
        <v>1008354.6</v>
      </c>
      <c r="H25">
        <v>507218.1</v>
      </c>
      <c r="I25">
        <v>723479.6</v>
      </c>
      <c r="J25">
        <v>648906</v>
      </c>
      <c r="K25">
        <v>1011164.9</v>
      </c>
      <c r="L25">
        <v>490959.3</v>
      </c>
      <c r="M25">
        <v>592097.69999999995</v>
      </c>
      <c r="O25" s="16">
        <f t="shared" si="0"/>
        <v>693321.5</v>
      </c>
      <c r="P25" s="16">
        <f t="shared" si="1"/>
        <v>196915.84004004108</v>
      </c>
    </row>
    <row r="26" spans="1:16" x14ac:dyDescent="0.25">
      <c r="H26" s="16">
        <f>SUM(H24:H25)</f>
        <v>2026216.1</v>
      </c>
      <c r="I26" s="16">
        <f t="shared" ref="I26:M26" si="2">SUM(I24:I25)</f>
        <v>1430671.6</v>
      </c>
      <c r="J26" s="16">
        <f t="shared" si="2"/>
        <v>2424146</v>
      </c>
      <c r="K26" s="16">
        <f t="shared" si="2"/>
        <v>2662636.7000000002</v>
      </c>
      <c r="L26" s="16">
        <f t="shared" si="2"/>
        <v>2106708.2999999998</v>
      </c>
      <c r="M26" s="16">
        <f t="shared" si="2"/>
        <v>1488536.2999999998</v>
      </c>
      <c r="O26" s="16">
        <f t="shared" si="0"/>
        <v>2022539.7800000005</v>
      </c>
      <c r="P26" s="16">
        <f>STDEV(I26:M26)</f>
        <v>550809.31860394788</v>
      </c>
    </row>
    <row r="27" spans="1:16" x14ac:dyDescent="0.25">
      <c r="B27" t="s">
        <v>53</v>
      </c>
      <c r="M27">
        <f>(M13+M16)/M7</f>
        <v>13.805970149253731</v>
      </c>
    </row>
    <row r="28" spans="1:16" x14ac:dyDescent="0.25">
      <c r="B28" t="s">
        <v>54</v>
      </c>
      <c r="M28">
        <f>M12/M7</f>
        <v>84.664179104477611</v>
      </c>
    </row>
    <row r="30" spans="1:16" x14ac:dyDescent="0.25">
      <c r="B30" t="s">
        <v>58</v>
      </c>
      <c r="D30" s="7">
        <v>9.26</v>
      </c>
      <c r="E30" s="7">
        <v>8.56</v>
      </c>
      <c r="F30" s="7">
        <v>8.56</v>
      </c>
      <c r="G30" s="7">
        <v>8.11</v>
      </c>
      <c r="H30" s="7">
        <v>8.06</v>
      </c>
      <c r="I30" s="7">
        <v>8.01</v>
      </c>
      <c r="J30" s="7">
        <v>8.25</v>
      </c>
      <c r="K30" s="7">
        <v>9.11</v>
      </c>
      <c r="L30" s="7">
        <v>9.2100000000000009</v>
      </c>
      <c r="M30" s="7">
        <v>9.41</v>
      </c>
      <c r="N30" s="7">
        <v>9.42</v>
      </c>
      <c r="O30" s="15">
        <f>AVERAGE(I30:M30)</f>
        <v>8.7979999999999983</v>
      </c>
      <c r="P30" s="15">
        <f>STDEV(I30:M30)</f>
        <v>0.62507599537976199</v>
      </c>
    </row>
    <row r="31" spans="1:16" x14ac:dyDescent="0.25">
      <c r="B31" t="s">
        <v>59</v>
      </c>
      <c r="D31" s="7">
        <v>2.4500000000000002</v>
      </c>
      <c r="E31" s="7">
        <v>2.31</v>
      </c>
      <c r="F31" s="7">
        <v>2.31</v>
      </c>
      <c r="G31" s="7">
        <v>2.31</v>
      </c>
      <c r="H31" s="7">
        <v>2.29</v>
      </c>
      <c r="I31" s="7">
        <v>2.29</v>
      </c>
      <c r="J31" s="7">
        <v>1.5</v>
      </c>
      <c r="K31" s="7">
        <v>1.5</v>
      </c>
      <c r="L31" s="7">
        <v>2.1</v>
      </c>
      <c r="M31" s="7">
        <v>1.05</v>
      </c>
      <c r="N31" s="7">
        <v>1</v>
      </c>
      <c r="O31" s="15">
        <f t="shared" ref="O31:O50" si="3">AVERAGE(I31:M31)</f>
        <v>1.6880000000000002</v>
      </c>
      <c r="P31" s="15">
        <f t="shared" ref="P31:P50" si="4">STDEV(I31:M31)</f>
        <v>0.50246392905361714</v>
      </c>
    </row>
    <row r="32" spans="1:16" x14ac:dyDescent="0.25">
      <c r="B32" t="s">
        <v>60</v>
      </c>
      <c r="D32" s="7">
        <v>3.09</v>
      </c>
      <c r="E32" s="7">
        <v>3.09</v>
      </c>
      <c r="F32" s="7">
        <v>3.09</v>
      </c>
      <c r="G32" s="7">
        <v>3.09</v>
      </c>
      <c r="H32" s="7">
        <v>3.21</v>
      </c>
      <c r="I32" s="7">
        <v>3.37</v>
      </c>
      <c r="J32" s="7">
        <v>3.61</v>
      </c>
      <c r="K32" s="7">
        <v>2.85</v>
      </c>
      <c r="L32" s="7">
        <v>3.61</v>
      </c>
      <c r="M32" s="7">
        <v>4.66</v>
      </c>
      <c r="N32" s="7">
        <v>4.67</v>
      </c>
      <c r="O32" s="15">
        <f t="shared" si="3"/>
        <v>3.62</v>
      </c>
      <c r="P32" s="15">
        <f t="shared" si="4"/>
        <v>0.6590144156238138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1.02</v>
      </c>
      <c r="E34" s="7">
        <v>1.02</v>
      </c>
      <c r="F34" s="7">
        <v>1.02</v>
      </c>
      <c r="G34" s="7">
        <v>1.02</v>
      </c>
      <c r="H34" s="7">
        <v>1.02</v>
      </c>
      <c r="I34" s="7">
        <v>1.02</v>
      </c>
      <c r="J34" s="7">
        <v>1.02</v>
      </c>
      <c r="K34" s="7">
        <v>1.02</v>
      </c>
      <c r="L34" s="7">
        <v>1</v>
      </c>
      <c r="M34" s="7">
        <v>1</v>
      </c>
      <c r="N34" s="7">
        <v>0.64</v>
      </c>
      <c r="O34" s="15">
        <f t="shared" si="3"/>
        <v>1.012</v>
      </c>
      <c r="P34" s="15">
        <f t="shared" si="4"/>
        <v>1.0954451150103331E-2</v>
      </c>
    </row>
    <row r="35" spans="2:16" x14ac:dyDescent="0.25">
      <c r="B35" t="s">
        <v>79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0.25</v>
      </c>
      <c r="O35" s="15">
        <f t="shared" si="3"/>
        <v>0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7">
        <v>2.64</v>
      </c>
      <c r="E39" s="7">
        <v>2.84</v>
      </c>
      <c r="F39" s="7">
        <v>2.84</v>
      </c>
      <c r="G39" s="7">
        <v>2.89</v>
      </c>
      <c r="H39" s="7">
        <v>3.26</v>
      </c>
      <c r="I39" s="7">
        <v>1.74</v>
      </c>
      <c r="J39" s="7">
        <v>2.4900000000000002</v>
      </c>
      <c r="K39" s="7">
        <v>1.8</v>
      </c>
      <c r="L39" s="7">
        <v>2.4900000000000002</v>
      </c>
      <c r="M39" s="7">
        <v>2.4900000000000002</v>
      </c>
      <c r="N39" s="7">
        <v>3.05</v>
      </c>
      <c r="O39" s="15">
        <f t="shared" si="3"/>
        <v>2.202</v>
      </c>
      <c r="P39" s="15">
        <f t="shared" si="4"/>
        <v>0.39493037361033645</v>
      </c>
    </row>
    <row r="40" spans="2:16" x14ac:dyDescent="0.25">
      <c r="B40" t="s">
        <v>84</v>
      </c>
      <c r="D40" s="7">
        <v>4</v>
      </c>
      <c r="E40" s="7">
        <v>5</v>
      </c>
      <c r="F40" s="7">
        <v>5</v>
      </c>
      <c r="G40" s="7">
        <v>2</v>
      </c>
      <c r="H40" s="7">
        <v>2</v>
      </c>
      <c r="I40" s="7">
        <v>2</v>
      </c>
      <c r="J40" s="7">
        <v>2</v>
      </c>
      <c r="K40" s="7">
        <v>2.25</v>
      </c>
      <c r="L40" s="7">
        <v>2.25</v>
      </c>
      <c r="M40" s="7">
        <v>3.3</v>
      </c>
      <c r="N40" s="7">
        <v>2.2999999999999998</v>
      </c>
      <c r="O40" s="15">
        <f t="shared" si="3"/>
        <v>2.3600000000000003</v>
      </c>
      <c r="P40" s="15">
        <f t="shared" si="4"/>
        <v>0.54013887103225544</v>
      </c>
    </row>
    <row r="41" spans="2:16" x14ac:dyDescent="0.25">
      <c r="B41" t="s">
        <v>85</v>
      </c>
      <c r="D41" s="7">
        <v>2.91</v>
      </c>
      <c r="E41" s="7">
        <v>2.91</v>
      </c>
      <c r="F41" s="7">
        <v>2.91</v>
      </c>
      <c r="G41" s="7">
        <v>2.31</v>
      </c>
      <c r="H41" s="7">
        <v>2.29</v>
      </c>
      <c r="I41" s="7">
        <v>1.93</v>
      </c>
      <c r="J41" s="7">
        <v>1.89</v>
      </c>
      <c r="K41" s="7">
        <v>1.65</v>
      </c>
      <c r="L41" s="7">
        <v>1.39</v>
      </c>
      <c r="M41" s="7">
        <v>0.34</v>
      </c>
      <c r="N41" s="7">
        <v>0.33</v>
      </c>
      <c r="O41" s="15">
        <f t="shared" si="3"/>
        <v>1.44</v>
      </c>
      <c r="P41" s="15">
        <f t="shared" si="4"/>
        <v>0.65176682947201314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15">
        <f t="shared" si="3"/>
        <v>0</v>
      </c>
      <c r="P44" s="15">
        <f t="shared" si="4"/>
        <v>0</v>
      </c>
    </row>
    <row r="45" spans="2:16" x14ac:dyDescent="0.25">
      <c r="B45" t="s">
        <v>61</v>
      </c>
      <c r="D45" s="7">
        <v>0.75</v>
      </c>
      <c r="E45" s="7">
        <v>0.75</v>
      </c>
      <c r="F45" s="7">
        <v>0.75</v>
      </c>
      <c r="G45" s="7">
        <v>1.25</v>
      </c>
      <c r="H45" s="7">
        <v>1.93</v>
      </c>
      <c r="I45" s="7">
        <v>2.5</v>
      </c>
      <c r="J45" s="7">
        <v>2.2599999999999998</v>
      </c>
      <c r="K45" s="7">
        <v>2.5</v>
      </c>
      <c r="L45" s="7">
        <v>1.7</v>
      </c>
      <c r="M45" s="7">
        <v>1.5</v>
      </c>
      <c r="N45" s="7">
        <v>1.43</v>
      </c>
      <c r="O45" s="15">
        <f t="shared" si="3"/>
        <v>2.0919999999999996</v>
      </c>
      <c r="P45" s="15">
        <f t="shared" si="4"/>
        <v>0.46510213931995681</v>
      </c>
    </row>
    <row r="46" spans="2:16" x14ac:dyDescent="0.25">
      <c r="B46" t="s">
        <v>62</v>
      </c>
      <c r="D46" s="7">
        <v>6.85</v>
      </c>
      <c r="E46" s="7">
        <v>4.09</v>
      </c>
      <c r="F46" s="7">
        <v>3.24</v>
      </c>
      <c r="G46" s="7">
        <v>2.94</v>
      </c>
      <c r="H46" s="7">
        <v>2.83</v>
      </c>
      <c r="I46" s="7">
        <v>3.96</v>
      </c>
      <c r="J46" s="7">
        <v>5.25</v>
      </c>
      <c r="K46" s="7">
        <v>5.14</v>
      </c>
      <c r="L46" s="7">
        <v>4.46</v>
      </c>
      <c r="M46" s="7">
        <v>4.92</v>
      </c>
      <c r="N46" s="7">
        <v>5.86</v>
      </c>
      <c r="O46" s="15">
        <f t="shared" si="3"/>
        <v>4.7460000000000004</v>
      </c>
      <c r="P46" s="15">
        <f t="shared" si="4"/>
        <v>0.53364782394383536</v>
      </c>
    </row>
    <row r="47" spans="2:16" x14ac:dyDescent="0.25">
      <c r="B47" t="s">
        <v>63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5">
        <f t="shared" si="3"/>
        <v>0</v>
      </c>
      <c r="P47" s="15">
        <f t="shared" si="4"/>
        <v>0</v>
      </c>
    </row>
    <row r="48" spans="2:16" x14ac:dyDescent="0.25">
      <c r="B48" t="s">
        <v>74</v>
      </c>
      <c r="D48" s="7">
        <v>0.5</v>
      </c>
      <c r="E48" s="7">
        <v>1</v>
      </c>
      <c r="F48" s="7">
        <v>5.5</v>
      </c>
      <c r="G48" s="7">
        <v>1.33</v>
      </c>
      <c r="H48" s="7">
        <v>6.36</v>
      </c>
      <c r="I48" s="7">
        <v>5</v>
      </c>
      <c r="J48" s="7">
        <v>4</v>
      </c>
      <c r="K48" s="7">
        <v>7</v>
      </c>
      <c r="L48" s="7">
        <v>5.5</v>
      </c>
      <c r="M48" s="7">
        <v>4.25</v>
      </c>
      <c r="N48" s="7">
        <v>4</v>
      </c>
      <c r="O48" s="15">
        <f t="shared" si="3"/>
        <v>5.15</v>
      </c>
      <c r="P48" s="15">
        <f t="shared" si="4"/>
        <v>1.1937336386313311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33.47</v>
      </c>
      <c r="E50" s="7">
        <f t="shared" ref="E50:M50" si="5">SUM(E30:E49)</f>
        <v>31.57</v>
      </c>
      <c r="F50" s="7">
        <f t="shared" si="5"/>
        <v>35.22</v>
      </c>
      <c r="G50" s="7">
        <f t="shared" si="5"/>
        <v>27.25</v>
      </c>
      <c r="H50" s="7">
        <f t="shared" si="5"/>
        <v>33.25</v>
      </c>
      <c r="I50" s="7">
        <f t="shared" si="5"/>
        <v>31.82</v>
      </c>
      <c r="J50" s="7">
        <f t="shared" si="5"/>
        <v>32.269999999999996</v>
      </c>
      <c r="K50" s="7">
        <f t="shared" si="5"/>
        <v>34.819999999999993</v>
      </c>
      <c r="L50" s="7">
        <f t="shared" si="5"/>
        <v>33.71</v>
      </c>
      <c r="M50" s="7">
        <f t="shared" si="5"/>
        <v>32.92</v>
      </c>
      <c r="N50" s="7">
        <f>SUM(N30:N49)</f>
        <v>32.950000000000003</v>
      </c>
      <c r="O50" s="15">
        <f t="shared" si="3"/>
        <v>33.108000000000004</v>
      </c>
      <c r="P50" s="15">
        <f t="shared" si="4"/>
        <v>1.1926734674671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P27" sqref="P27"/>
    </sheetView>
  </sheetViews>
  <sheetFormatPr defaultRowHeight="15" x14ac:dyDescent="0.25"/>
  <cols>
    <col min="1" max="1" width="6.140625" customWidth="1"/>
    <col min="2" max="2" width="56.42578125" bestFit="1" customWidth="1"/>
    <col min="3" max="3" width="7" bestFit="1" customWidth="1"/>
    <col min="4" max="4" width="8" bestFit="1" customWidth="1"/>
    <col min="5" max="7" width="9" bestFit="1" customWidth="1"/>
    <col min="8" max="8" width="7" bestFit="1" customWidth="1"/>
    <col min="9" max="12" width="9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42</v>
      </c>
    </row>
    <row r="2" spans="1:16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13</v>
      </c>
      <c r="D3">
        <v>12</v>
      </c>
      <c r="E3">
        <v>11</v>
      </c>
      <c r="F3">
        <v>11</v>
      </c>
      <c r="G3">
        <v>12</v>
      </c>
      <c r="H3">
        <v>12</v>
      </c>
      <c r="I3">
        <v>12</v>
      </c>
      <c r="J3">
        <v>11.4</v>
      </c>
      <c r="K3">
        <v>11.4</v>
      </c>
      <c r="L3">
        <v>11.4</v>
      </c>
      <c r="M3">
        <v>9.4</v>
      </c>
      <c r="O3" s="15">
        <f>AVERAGE(I3:M3)</f>
        <v>11.12</v>
      </c>
      <c r="P3" s="15">
        <f>STDEV(I3:M3)</f>
        <v>0.99599196783909849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O4" s="15">
        <f t="shared" ref="O4:O26" si="0">AVERAGE(I4:M4)</f>
        <v>0</v>
      </c>
      <c r="P4" s="15">
        <f t="shared" ref="P4:P25" si="1">STDEV(I4:M4)</f>
        <v>0</v>
      </c>
    </row>
    <row r="5" spans="1:16" x14ac:dyDescent="0.25">
      <c r="A5" t="s">
        <v>12</v>
      </c>
      <c r="B5" s="1" t="s">
        <v>17</v>
      </c>
      <c r="C5">
        <v>1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O5" s="15">
        <f t="shared" si="0"/>
        <v>0</v>
      </c>
      <c r="P5" s="15">
        <f t="shared" si="1"/>
        <v>0</v>
      </c>
    </row>
    <row r="6" spans="1:16" x14ac:dyDescent="0.25">
      <c r="A6" t="s">
        <v>12</v>
      </c>
      <c r="B6" s="1" t="s">
        <v>18</v>
      </c>
      <c r="C6">
        <v>1</v>
      </c>
      <c r="D6">
        <v>1</v>
      </c>
      <c r="E6">
        <v>0</v>
      </c>
      <c r="F6">
        <v>0</v>
      </c>
      <c r="G6">
        <v>0</v>
      </c>
      <c r="H6">
        <v>1</v>
      </c>
      <c r="I6">
        <v>1</v>
      </c>
      <c r="J6">
        <v>3</v>
      </c>
      <c r="K6">
        <v>3</v>
      </c>
      <c r="L6">
        <v>5</v>
      </c>
      <c r="M6">
        <v>3</v>
      </c>
      <c r="O6" s="15">
        <f t="shared" si="0"/>
        <v>3</v>
      </c>
      <c r="P6" s="15">
        <f t="shared" si="1"/>
        <v>1.4142135623730951</v>
      </c>
    </row>
    <row r="7" spans="1:16" x14ac:dyDescent="0.25">
      <c r="A7" t="s">
        <v>12</v>
      </c>
      <c r="B7" s="2" t="s">
        <v>15</v>
      </c>
      <c r="C7">
        <v>11.4</v>
      </c>
      <c r="D7">
        <v>9.8000000000000007</v>
      </c>
      <c r="E7">
        <v>10.4</v>
      </c>
      <c r="F7">
        <v>9.6999999999999993</v>
      </c>
      <c r="G7">
        <v>10.4</v>
      </c>
      <c r="H7">
        <v>10.199999999999999</v>
      </c>
      <c r="I7">
        <v>9.8000000000000007</v>
      </c>
      <c r="J7">
        <v>9.5</v>
      </c>
      <c r="K7">
        <v>10.1</v>
      </c>
      <c r="L7">
        <v>10</v>
      </c>
      <c r="M7">
        <v>8</v>
      </c>
      <c r="O7" s="15">
        <f t="shared" si="0"/>
        <v>9.48</v>
      </c>
      <c r="P7" s="15">
        <f t="shared" si="1"/>
        <v>0.85848704125339015</v>
      </c>
    </row>
    <row r="8" spans="1:16" x14ac:dyDescent="0.25">
      <c r="A8" t="s">
        <v>12</v>
      </c>
      <c r="B8" s="2" t="s">
        <v>19</v>
      </c>
      <c r="C8">
        <v>0</v>
      </c>
      <c r="D8">
        <v>0</v>
      </c>
      <c r="E8">
        <v>0</v>
      </c>
      <c r="F8">
        <v>0</v>
      </c>
      <c r="G8">
        <v>0.3</v>
      </c>
      <c r="H8">
        <v>0</v>
      </c>
      <c r="I8">
        <v>0.3</v>
      </c>
      <c r="J8">
        <v>0</v>
      </c>
      <c r="K8">
        <v>0</v>
      </c>
      <c r="L8">
        <v>0.7</v>
      </c>
      <c r="M8">
        <v>0</v>
      </c>
      <c r="O8" s="15">
        <f t="shared" si="0"/>
        <v>0.2</v>
      </c>
      <c r="P8" s="15">
        <f t="shared" si="1"/>
        <v>0.30822070014844882</v>
      </c>
    </row>
    <row r="9" spans="1:16" x14ac:dyDescent="0.25">
      <c r="A9" t="s">
        <v>12</v>
      </c>
      <c r="B9" s="2" t="s">
        <v>20</v>
      </c>
      <c r="C9">
        <v>8.4</v>
      </c>
      <c r="D9">
        <v>7.4</v>
      </c>
      <c r="E9">
        <v>8</v>
      </c>
      <c r="F9">
        <v>7.3</v>
      </c>
      <c r="G9">
        <v>8.4</v>
      </c>
      <c r="H9">
        <v>7.6</v>
      </c>
      <c r="I9">
        <v>7.5</v>
      </c>
      <c r="J9">
        <v>6.6</v>
      </c>
      <c r="K9">
        <v>7.2</v>
      </c>
      <c r="L9">
        <v>8.3000000000000007</v>
      </c>
      <c r="M9">
        <v>5.7</v>
      </c>
      <c r="O9" s="15">
        <f t="shared" si="0"/>
        <v>7.0600000000000005</v>
      </c>
      <c r="P9" s="15">
        <f t="shared" si="1"/>
        <v>0.97621718894925669</v>
      </c>
    </row>
    <row r="10" spans="1:16" x14ac:dyDescent="0.25">
      <c r="A10" t="s">
        <v>12</v>
      </c>
      <c r="B10" s="2" t="s">
        <v>21</v>
      </c>
      <c r="C10">
        <v>363</v>
      </c>
      <c r="D10">
        <v>314</v>
      </c>
      <c r="E10">
        <v>278</v>
      </c>
      <c r="F10">
        <v>259</v>
      </c>
      <c r="G10">
        <v>483</v>
      </c>
      <c r="H10">
        <v>535</v>
      </c>
      <c r="I10">
        <v>748</v>
      </c>
      <c r="J10">
        <v>860</v>
      </c>
      <c r="K10">
        <v>1257</v>
      </c>
      <c r="L10">
        <v>1060</v>
      </c>
      <c r="M10">
        <v>867</v>
      </c>
      <c r="O10" s="15">
        <f t="shared" si="0"/>
        <v>958.4</v>
      </c>
      <c r="P10" s="15">
        <f t="shared" si="1"/>
        <v>201.11514115053606</v>
      </c>
    </row>
    <row r="11" spans="1:16" x14ac:dyDescent="0.25">
      <c r="A11" t="s">
        <v>12</v>
      </c>
      <c r="B11" s="2" t="s">
        <v>22</v>
      </c>
      <c r="C11">
        <v>85</v>
      </c>
      <c r="D11">
        <v>76</v>
      </c>
      <c r="E11">
        <v>116</v>
      </c>
      <c r="F11">
        <v>86</v>
      </c>
      <c r="G11">
        <v>69</v>
      </c>
      <c r="H11">
        <v>92</v>
      </c>
      <c r="I11">
        <v>74</v>
      </c>
      <c r="J11">
        <v>91.5</v>
      </c>
      <c r="K11">
        <v>60</v>
      </c>
      <c r="L11">
        <v>91</v>
      </c>
      <c r="M11">
        <v>60</v>
      </c>
      <c r="O11" s="15">
        <f t="shared" si="0"/>
        <v>75.3</v>
      </c>
      <c r="P11" s="15">
        <f t="shared" si="1"/>
        <v>15.642889758609176</v>
      </c>
    </row>
    <row r="12" spans="1:16" x14ac:dyDescent="0.25">
      <c r="A12" t="s">
        <v>12</v>
      </c>
      <c r="B12" s="2" t="s">
        <v>23</v>
      </c>
      <c r="C12">
        <v>467</v>
      </c>
      <c r="D12">
        <v>405</v>
      </c>
      <c r="E12">
        <v>397</v>
      </c>
      <c r="F12">
        <v>354</v>
      </c>
      <c r="G12">
        <v>562.5</v>
      </c>
      <c r="H12">
        <v>645</v>
      </c>
      <c r="I12">
        <v>831</v>
      </c>
      <c r="J12">
        <v>966.5</v>
      </c>
      <c r="K12">
        <v>1328</v>
      </c>
      <c r="L12">
        <v>1177</v>
      </c>
      <c r="M12">
        <v>939</v>
      </c>
      <c r="O12" s="15">
        <f t="shared" si="0"/>
        <v>1048.3</v>
      </c>
      <c r="P12" s="15">
        <f t="shared" si="1"/>
        <v>200.40758468680758</v>
      </c>
    </row>
    <row r="13" spans="1:16" x14ac:dyDescent="0.25">
      <c r="A13" t="s">
        <v>12</v>
      </c>
      <c r="B13" s="2" t="s">
        <v>24</v>
      </c>
      <c r="C13">
        <v>18</v>
      </c>
      <c r="D13">
        <v>8</v>
      </c>
      <c r="E13">
        <v>15</v>
      </c>
      <c r="F13">
        <v>23</v>
      </c>
      <c r="G13">
        <v>32</v>
      </c>
      <c r="H13">
        <v>51</v>
      </c>
      <c r="I13">
        <v>61</v>
      </c>
      <c r="J13">
        <v>59</v>
      </c>
      <c r="K13">
        <v>72</v>
      </c>
      <c r="L13">
        <v>73</v>
      </c>
      <c r="M13">
        <v>63</v>
      </c>
      <c r="O13" s="15">
        <f t="shared" si="0"/>
        <v>65.599999999999994</v>
      </c>
      <c r="P13" s="15">
        <f t="shared" si="1"/>
        <v>6.4652919500978454</v>
      </c>
    </row>
    <row r="14" spans="1:16" x14ac:dyDescent="0.25">
      <c r="A14" t="s">
        <v>12</v>
      </c>
      <c r="B14" s="2" t="s">
        <v>27</v>
      </c>
      <c r="C14">
        <v>0.8</v>
      </c>
      <c r="D14">
        <v>0.3</v>
      </c>
      <c r="E14">
        <v>0.6</v>
      </c>
      <c r="F14">
        <v>0.9</v>
      </c>
      <c r="G14">
        <v>1.2</v>
      </c>
      <c r="H14">
        <v>1.9</v>
      </c>
      <c r="I14">
        <v>2.1</v>
      </c>
      <c r="J14">
        <v>1.8</v>
      </c>
      <c r="K14">
        <v>2.1</v>
      </c>
      <c r="L14">
        <v>2</v>
      </c>
      <c r="M14">
        <v>1.7</v>
      </c>
      <c r="O14" s="15">
        <f t="shared" si="0"/>
        <v>1.94</v>
      </c>
      <c r="P14" s="15">
        <f t="shared" si="1"/>
        <v>0.18165902124584954</v>
      </c>
    </row>
    <row r="15" spans="1:16" x14ac:dyDescent="0.25">
      <c r="A15" t="s">
        <v>12</v>
      </c>
      <c r="B15" s="2" t="s">
        <v>25</v>
      </c>
      <c r="C15">
        <v>11</v>
      </c>
      <c r="D15">
        <v>8</v>
      </c>
      <c r="E15">
        <v>6</v>
      </c>
      <c r="F15">
        <v>3</v>
      </c>
      <c r="G15">
        <v>4</v>
      </c>
      <c r="H15">
        <v>4</v>
      </c>
      <c r="I15">
        <v>3</v>
      </c>
      <c r="J15">
        <v>3</v>
      </c>
      <c r="K15">
        <v>2</v>
      </c>
      <c r="L15">
        <v>2</v>
      </c>
      <c r="M15">
        <v>1</v>
      </c>
      <c r="O15" s="15">
        <f t="shared" si="0"/>
        <v>2.2000000000000002</v>
      </c>
      <c r="P15" s="15">
        <f t="shared" si="1"/>
        <v>0.83666002653407567</v>
      </c>
    </row>
    <row r="16" spans="1:16" x14ac:dyDescent="0.25">
      <c r="A16" t="s">
        <v>12</v>
      </c>
      <c r="B16" s="2" t="s">
        <v>26</v>
      </c>
      <c r="C16">
        <v>11</v>
      </c>
      <c r="D16">
        <v>8</v>
      </c>
      <c r="E16">
        <v>6</v>
      </c>
      <c r="F16">
        <v>3</v>
      </c>
      <c r="G16">
        <v>4</v>
      </c>
      <c r="H16">
        <v>4</v>
      </c>
      <c r="I16">
        <v>3</v>
      </c>
      <c r="J16">
        <v>3</v>
      </c>
      <c r="K16">
        <v>2</v>
      </c>
      <c r="L16">
        <v>2</v>
      </c>
      <c r="M16">
        <v>1</v>
      </c>
      <c r="O16" s="15">
        <f t="shared" si="0"/>
        <v>2.2000000000000002</v>
      </c>
      <c r="P16" s="15">
        <f t="shared" si="1"/>
        <v>0.83666002653407567</v>
      </c>
    </row>
    <row r="17" spans="1:16" x14ac:dyDescent="0.25">
      <c r="A17" t="s">
        <v>12</v>
      </c>
      <c r="B17" s="2" t="s">
        <v>28</v>
      </c>
      <c r="C17">
        <v>1.1000000000000001</v>
      </c>
      <c r="D17">
        <v>0.8</v>
      </c>
      <c r="E17">
        <v>0.6</v>
      </c>
      <c r="F17">
        <v>0.3</v>
      </c>
      <c r="G17">
        <v>0.4</v>
      </c>
      <c r="H17">
        <v>0.4</v>
      </c>
      <c r="I17">
        <v>0.3</v>
      </c>
      <c r="J17">
        <v>0.3</v>
      </c>
      <c r="K17">
        <v>0.2</v>
      </c>
      <c r="L17">
        <v>0.2</v>
      </c>
      <c r="M17">
        <v>0.1</v>
      </c>
      <c r="O17" s="15">
        <f t="shared" si="0"/>
        <v>0.22000000000000003</v>
      </c>
      <c r="P17" s="15">
        <f t="shared" si="1"/>
        <v>8.3666002653407512E-2</v>
      </c>
    </row>
    <row r="18" spans="1:16" x14ac:dyDescent="0.25">
      <c r="A18" t="s">
        <v>13</v>
      </c>
      <c r="B18" s="2" t="s">
        <v>29</v>
      </c>
      <c r="C18">
        <v>10</v>
      </c>
      <c r="D18">
        <v>2</v>
      </c>
      <c r="E18">
        <v>3</v>
      </c>
      <c r="F18">
        <v>7.5</v>
      </c>
      <c r="G18">
        <v>9</v>
      </c>
      <c r="H18">
        <v>13</v>
      </c>
      <c r="I18">
        <v>18.5</v>
      </c>
      <c r="J18">
        <v>15.5</v>
      </c>
      <c r="K18">
        <v>27.8</v>
      </c>
      <c r="L18">
        <v>30.5</v>
      </c>
      <c r="M18">
        <v>26.5</v>
      </c>
      <c r="O18" s="15">
        <f t="shared" si="0"/>
        <v>23.759999999999998</v>
      </c>
      <c r="P18" s="15">
        <f t="shared" si="1"/>
        <v>6.4255739043294895</v>
      </c>
    </row>
    <row r="19" spans="1:16" x14ac:dyDescent="0.25">
      <c r="A19" t="s">
        <v>13</v>
      </c>
      <c r="B19" s="2" t="s">
        <v>30</v>
      </c>
      <c r="C19">
        <v>1.9</v>
      </c>
      <c r="D19">
        <v>0.4</v>
      </c>
      <c r="E19">
        <v>0.6</v>
      </c>
      <c r="F19">
        <v>1.4</v>
      </c>
      <c r="G19">
        <v>1.5</v>
      </c>
      <c r="H19">
        <v>2.1</v>
      </c>
      <c r="I19">
        <v>2.6</v>
      </c>
      <c r="J19">
        <v>1.9</v>
      </c>
      <c r="K19">
        <v>3.2</v>
      </c>
      <c r="L19">
        <v>3.1</v>
      </c>
      <c r="M19">
        <v>2.6</v>
      </c>
      <c r="O19" s="15">
        <f t="shared" si="0"/>
        <v>2.68</v>
      </c>
      <c r="P19" s="15">
        <f t="shared" si="1"/>
        <v>0.51672042731055368</v>
      </c>
    </row>
    <row r="20" spans="1:16" x14ac:dyDescent="0.25">
      <c r="A20" t="s">
        <v>13</v>
      </c>
      <c r="B20" s="2" t="s">
        <v>32</v>
      </c>
      <c r="C20">
        <v>2</v>
      </c>
      <c r="D20">
        <v>3</v>
      </c>
      <c r="E20">
        <v>0</v>
      </c>
      <c r="F20">
        <v>1</v>
      </c>
      <c r="G20">
        <v>1</v>
      </c>
      <c r="H20">
        <v>0</v>
      </c>
      <c r="I20">
        <v>2</v>
      </c>
      <c r="J20">
        <v>1</v>
      </c>
      <c r="K20">
        <v>0</v>
      </c>
      <c r="L20">
        <v>0</v>
      </c>
      <c r="M20">
        <v>0</v>
      </c>
      <c r="O20" s="15">
        <f t="shared" si="0"/>
        <v>0.6</v>
      </c>
      <c r="P20" s="15">
        <f t="shared" si="1"/>
        <v>0.89442719099991586</v>
      </c>
    </row>
    <row r="21" spans="1:16" x14ac:dyDescent="0.25">
      <c r="A21" t="s">
        <v>13</v>
      </c>
      <c r="B21" s="2" t="s">
        <v>31</v>
      </c>
      <c r="C21">
        <v>2</v>
      </c>
      <c r="D21">
        <v>0</v>
      </c>
      <c r="E21">
        <v>2</v>
      </c>
      <c r="F21">
        <v>0</v>
      </c>
      <c r="G21">
        <v>0</v>
      </c>
      <c r="H21">
        <v>1</v>
      </c>
      <c r="I21">
        <v>0</v>
      </c>
      <c r="J21">
        <v>0</v>
      </c>
      <c r="K21">
        <v>0</v>
      </c>
      <c r="L21">
        <v>1</v>
      </c>
      <c r="M21">
        <v>0</v>
      </c>
      <c r="O21" s="15">
        <f t="shared" si="0"/>
        <v>0.2</v>
      </c>
      <c r="P21" s="15">
        <f t="shared" si="1"/>
        <v>0.44721359549995793</v>
      </c>
    </row>
    <row r="22" spans="1:16" x14ac:dyDescent="0.25">
      <c r="A22" t="s">
        <v>13</v>
      </c>
      <c r="B22" s="2" t="s">
        <v>33</v>
      </c>
      <c r="C22">
        <v>4</v>
      </c>
      <c r="D22">
        <v>3</v>
      </c>
      <c r="E22">
        <v>2</v>
      </c>
      <c r="F22">
        <v>1</v>
      </c>
      <c r="G22">
        <v>1</v>
      </c>
      <c r="H22">
        <v>1</v>
      </c>
      <c r="I22">
        <v>2</v>
      </c>
      <c r="J22">
        <v>1</v>
      </c>
      <c r="K22">
        <v>0</v>
      </c>
      <c r="L22">
        <v>1</v>
      </c>
      <c r="M22">
        <v>0</v>
      </c>
      <c r="O22" s="15">
        <f t="shared" si="0"/>
        <v>0.8</v>
      </c>
      <c r="P22" s="15">
        <f t="shared" si="1"/>
        <v>0.83666002653407556</v>
      </c>
    </row>
    <row r="23" spans="1:16" x14ac:dyDescent="0.25">
      <c r="A23" t="s">
        <v>13</v>
      </c>
      <c r="B23" s="2" t="s">
        <v>34</v>
      </c>
      <c r="C23">
        <v>2</v>
      </c>
      <c r="D23">
        <v>1.3</v>
      </c>
      <c r="E23">
        <v>0.8</v>
      </c>
      <c r="F23">
        <v>0.4</v>
      </c>
      <c r="G23">
        <v>0.4</v>
      </c>
      <c r="H23">
        <v>0.5</v>
      </c>
      <c r="I23">
        <v>0.9</v>
      </c>
      <c r="J23">
        <v>0.5</v>
      </c>
      <c r="K23">
        <v>0</v>
      </c>
      <c r="L23">
        <v>0.5</v>
      </c>
      <c r="M23">
        <v>0</v>
      </c>
      <c r="O23" s="15">
        <f t="shared" si="0"/>
        <v>0.38</v>
      </c>
      <c r="P23" s="15">
        <f t="shared" si="1"/>
        <v>0.38340579025361632</v>
      </c>
    </row>
    <row r="24" spans="1:16" x14ac:dyDescent="0.25">
      <c r="A24" t="s">
        <v>12</v>
      </c>
      <c r="B24" s="2" t="s">
        <v>35</v>
      </c>
      <c r="C24">
        <v>250282</v>
      </c>
      <c r="D24">
        <v>261138</v>
      </c>
      <c r="E24">
        <v>197615</v>
      </c>
      <c r="F24">
        <v>23965.5</v>
      </c>
      <c r="G24">
        <v>223521</v>
      </c>
      <c r="H24">
        <v>141060.6</v>
      </c>
      <c r="I24">
        <v>371271</v>
      </c>
      <c r="J24">
        <v>523961</v>
      </c>
      <c r="K24">
        <v>358068</v>
      </c>
      <c r="L24">
        <v>127313</v>
      </c>
      <c r="M24">
        <v>57527</v>
      </c>
      <c r="O24" s="16">
        <f t="shared" si="0"/>
        <v>287628</v>
      </c>
      <c r="P24" s="16">
        <f t="shared" si="1"/>
        <v>191349.55014579993</v>
      </c>
    </row>
    <row r="25" spans="1:16" x14ac:dyDescent="0.25">
      <c r="A25" t="s">
        <v>12</v>
      </c>
      <c r="B25" s="2" t="s">
        <v>36</v>
      </c>
      <c r="C25">
        <v>301146</v>
      </c>
      <c r="D25">
        <v>317756</v>
      </c>
      <c r="E25">
        <v>71378.100000000006</v>
      </c>
      <c r="F25">
        <v>710213.2</v>
      </c>
      <c r="G25">
        <v>280142.7</v>
      </c>
      <c r="H25">
        <v>226407.4</v>
      </c>
      <c r="I25">
        <v>273108</v>
      </c>
      <c r="J25">
        <v>966572.8</v>
      </c>
      <c r="K25">
        <v>325904.5</v>
      </c>
      <c r="L25">
        <v>347817.4</v>
      </c>
      <c r="M25">
        <v>331936</v>
      </c>
      <c r="O25" s="16">
        <f t="shared" si="0"/>
        <v>449067.74000000005</v>
      </c>
      <c r="P25" s="16">
        <f t="shared" si="1"/>
        <v>290651.84361161035</v>
      </c>
    </row>
    <row r="26" spans="1:16" x14ac:dyDescent="0.25">
      <c r="H26" s="16">
        <f>SUM(H24:H25)</f>
        <v>367468</v>
      </c>
      <c r="I26" s="16">
        <f t="shared" ref="I26:M26" si="2">SUM(I24:I25)</f>
        <v>644379</v>
      </c>
      <c r="J26" s="16">
        <f t="shared" si="2"/>
        <v>1490533.8</v>
      </c>
      <c r="K26" s="16">
        <f t="shared" si="2"/>
        <v>683972.5</v>
      </c>
      <c r="L26" s="16">
        <f t="shared" si="2"/>
        <v>475130.4</v>
      </c>
      <c r="M26" s="16">
        <f t="shared" si="2"/>
        <v>389463</v>
      </c>
      <c r="O26" s="16">
        <f t="shared" si="0"/>
        <v>736695.74</v>
      </c>
      <c r="P26" s="16">
        <f>STDEV(I26:M26)</f>
        <v>438338.03851654055</v>
      </c>
    </row>
    <row r="27" spans="1:16" x14ac:dyDescent="0.25">
      <c r="B27" t="s">
        <v>53</v>
      </c>
      <c r="M27">
        <f>(M13+M16)/M7</f>
        <v>8</v>
      </c>
    </row>
    <row r="28" spans="1:16" x14ac:dyDescent="0.25">
      <c r="B28" t="s">
        <v>54</v>
      </c>
      <c r="M28">
        <f>M12/M7</f>
        <v>117.375</v>
      </c>
    </row>
    <row r="30" spans="1:16" x14ac:dyDescent="0.25">
      <c r="B30" t="s">
        <v>58</v>
      </c>
      <c r="D30" s="7">
        <v>5.3</v>
      </c>
      <c r="E30" s="7">
        <v>6.18</v>
      </c>
      <c r="F30" s="7">
        <v>5.39</v>
      </c>
      <c r="G30" s="7">
        <v>6.29</v>
      </c>
      <c r="H30" s="7">
        <v>6.01</v>
      </c>
      <c r="I30" s="7">
        <v>5.61</v>
      </c>
      <c r="J30" s="7">
        <v>5.62</v>
      </c>
      <c r="K30" s="7">
        <v>5.95</v>
      </c>
      <c r="L30" s="7">
        <v>5.04</v>
      </c>
      <c r="M30" s="7">
        <v>4.38</v>
      </c>
      <c r="N30" s="7">
        <v>4.83</v>
      </c>
      <c r="O30" s="15">
        <f>AVERAGE(I30:M30)</f>
        <v>5.3199999999999994</v>
      </c>
      <c r="P30" s="15">
        <f>STDEV(I30:M30)</f>
        <v>0.61907188597125862</v>
      </c>
    </row>
    <row r="31" spans="1:16" x14ac:dyDescent="0.25">
      <c r="B31" t="s">
        <v>59</v>
      </c>
      <c r="D31" s="7">
        <v>2.88</v>
      </c>
      <c r="E31" s="7">
        <v>2.88</v>
      </c>
      <c r="F31" s="7">
        <v>3.23</v>
      </c>
      <c r="G31" s="7">
        <v>3.23</v>
      </c>
      <c r="H31" s="7">
        <v>3.18</v>
      </c>
      <c r="I31" s="7">
        <v>3.05</v>
      </c>
      <c r="J31" s="7">
        <v>2.75</v>
      </c>
      <c r="K31" s="7">
        <v>2.65</v>
      </c>
      <c r="L31" s="7">
        <v>2.09</v>
      </c>
      <c r="M31" s="7">
        <v>1.7</v>
      </c>
      <c r="N31" s="7">
        <v>2.0499999999999998</v>
      </c>
      <c r="O31" s="15">
        <f t="shared" ref="O31:O50" si="3">AVERAGE(I31:M31)</f>
        <v>2.4479999999999995</v>
      </c>
      <c r="P31" s="15">
        <f t="shared" ref="P31:P50" si="4">STDEV(I31:M31)</f>
        <v>0.54361751259502367</v>
      </c>
    </row>
    <row r="32" spans="1:16" x14ac:dyDescent="0.25">
      <c r="B32" t="s">
        <v>60</v>
      </c>
      <c r="D32" s="7">
        <v>2.75</v>
      </c>
      <c r="E32" s="7">
        <v>2.75</v>
      </c>
      <c r="F32" s="7">
        <v>2.75</v>
      </c>
      <c r="G32" s="7">
        <v>2.75</v>
      </c>
      <c r="H32" s="7">
        <v>2.57</v>
      </c>
      <c r="I32" s="7">
        <v>2.42</v>
      </c>
      <c r="J32" s="7">
        <v>2.2000000000000002</v>
      </c>
      <c r="K32" s="7">
        <v>2.62</v>
      </c>
      <c r="L32" s="7">
        <v>2.23</v>
      </c>
      <c r="M32" s="7">
        <v>2.2599999999999998</v>
      </c>
      <c r="N32" s="7">
        <v>2.58</v>
      </c>
      <c r="O32" s="15">
        <f t="shared" si="3"/>
        <v>2.3460000000000001</v>
      </c>
      <c r="P32" s="15">
        <f t="shared" si="4"/>
        <v>0.17515707236649056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65</v>
      </c>
      <c r="D34" s="7">
        <v>0.85</v>
      </c>
      <c r="E34" s="7">
        <v>0.89</v>
      </c>
      <c r="F34" s="7">
        <v>0.89</v>
      </c>
      <c r="G34" s="7">
        <v>0.89</v>
      </c>
      <c r="H34" s="7">
        <v>0.89</v>
      </c>
      <c r="I34" s="7">
        <v>0.89</v>
      </c>
      <c r="J34" s="7">
        <v>0.75</v>
      </c>
      <c r="K34" s="7">
        <v>0.75</v>
      </c>
      <c r="L34" s="7">
        <v>0.75</v>
      </c>
      <c r="M34" s="7">
        <v>0.75</v>
      </c>
      <c r="N34" s="7">
        <v>0.75</v>
      </c>
      <c r="O34" s="15">
        <f t="shared" si="3"/>
        <v>0.77800000000000002</v>
      </c>
      <c r="P34" s="15">
        <f t="shared" si="4"/>
        <v>6.2609903369994113E-2</v>
      </c>
    </row>
    <row r="35" spans="2:16" x14ac:dyDescent="0.25">
      <c r="B35" t="s">
        <v>67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0.25</v>
      </c>
      <c r="O35" s="15">
        <f t="shared" si="3"/>
        <v>0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56</v>
      </c>
      <c r="D39" s="7">
        <v>3.5</v>
      </c>
      <c r="E39" s="7">
        <v>3.3</v>
      </c>
      <c r="F39" s="7">
        <v>2.5499999999999998</v>
      </c>
      <c r="G39" s="7">
        <v>2.52</v>
      </c>
      <c r="H39" s="7">
        <v>2.5499999999999998</v>
      </c>
      <c r="I39" s="7">
        <v>2.5499999999999998</v>
      </c>
      <c r="J39" s="7">
        <v>2.5499999999999998</v>
      </c>
      <c r="K39" s="7">
        <v>2.29</v>
      </c>
      <c r="L39" s="7">
        <v>2.27</v>
      </c>
      <c r="M39" s="7">
        <v>2.27</v>
      </c>
      <c r="N39" s="7">
        <v>2.5499999999999998</v>
      </c>
      <c r="O39" s="15">
        <f t="shared" si="3"/>
        <v>2.3860000000000001</v>
      </c>
      <c r="P39" s="15">
        <f t="shared" si="4"/>
        <v>0.14993331851193037</v>
      </c>
    </row>
    <row r="40" spans="2:16" x14ac:dyDescent="0.25">
      <c r="B40" t="s">
        <v>64</v>
      </c>
      <c r="D40" s="7">
        <v>1.84</v>
      </c>
      <c r="E40" s="7">
        <v>1.84</v>
      </c>
      <c r="F40" s="7">
        <v>1.84</v>
      </c>
      <c r="G40" s="7">
        <v>1.84</v>
      </c>
      <c r="H40" s="7">
        <v>1.84</v>
      </c>
      <c r="I40" s="7">
        <v>1.78</v>
      </c>
      <c r="J40" s="7">
        <v>1.86</v>
      </c>
      <c r="K40" s="7">
        <v>1.79</v>
      </c>
      <c r="L40" s="7">
        <v>1.6</v>
      </c>
      <c r="M40" s="7">
        <v>2</v>
      </c>
      <c r="N40" s="7">
        <v>2.2200000000000002</v>
      </c>
      <c r="O40" s="15">
        <f t="shared" si="3"/>
        <v>1.8059999999999998</v>
      </c>
      <c r="P40" s="15">
        <f t="shared" si="4"/>
        <v>0.14484474446799922</v>
      </c>
    </row>
    <row r="41" spans="2:16" x14ac:dyDescent="0.25">
      <c r="B41" t="s">
        <v>71</v>
      </c>
      <c r="D41" s="7">
        <v>0.75</v>
      </c>
      <c r="E41" s="7">
        <v>0.75</v>
      </c>
      <c r="F41" s="7">
        <v>0.75</v>
      </c>
      <c r="G41" s="7">
        <v>0.75</v>
      </c>
      <c r="H41" s="7">
        <v>0.75</v>
      </c>
      <c r="I41" s="7">
        <v>0.43</v>
      </c>
      <c r="J41" s="7">
        <v>0.43</v>
      </c>
      <c r="K41" s="7">
        <v>0.43</v>
      </c>
      <c r="L41" s="7">
        <v>0.93</v>
      </c>
      <c r="M41" s="7">
        <v>0.93</v>
      </c>
      <c r="N41" s="7">
        <v>1.43</v>
      </c>
      <c r="O41" s="15">
        <f t="shared" si="3"/>
        <v>0.63000000000000012</v>
      </c>
      <c r="P41" s="15">
        <f t="shared" si="4"/>
        <v>0.27386127875258276</v>
      </c>
    </row>
    <row r="42" spans="2:16" x14ac:dyDescent="0.25">
      <c r="B42" t="s">
        <v>70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1.6</v>
      </c>
      <c r="E44" s="7">
        <v>1.6</v>
      </c>
      <c r="F44" s="7">
        <v>1.6</v>
      </c>
      <c r="G44" s="7">
        <v>1.6</v>
      </c>
      <c r="H44" s="7">
        <v>1.6</v>
      </c>
      <c r="I44" s="7">
        <v>1.6</v>
      </c>
      <c r="J44" s="7">
        <v>1.6</v>
      </c>
      <c r="K44" s="7">
        <v>1.6</v>
      </c>
      <c r="L44" s="7">
        <v>1.6</v>
      </c>
      <c r="M44" s="7">
        <v>1.6</v>
      </c>
      <c r="N44" s="7">
        <v>1.55</v>
      </c>
      <c r="O44" s="15">
        <f t="shared" si="3"/>
        <v>1.6</v>
      </c>
      <c r="P44" s="15">
        <f t="shared" si="4"/>
        <v>0</v>
      </c>
    </row>
    <row r="45" spans="2:16" x14ac:dyDescent="0.25">
      <c r="B45" t="s">
        <v>61</v>
      </c>
      <c r="D45" s="7">
        <v>0.7</v>
      </c>
      <c r="E45" s="7">
        <v>1.02</v>
      </c>
      <c r="F45" s="7">
        <v>0.35</v>
      </c>
      <c r="G45" s="7">
        <v>0</v>
      </c>
      <c r="H45" s="7">
        <v>0.85</v>
      </c>
      <c r="I45" s="7">
        <v>1</v>
      </c>
      <c r="J45" s="7">
        <v>0</v>
      </c>
      <c r="K45" s="7">
        <v>0.26</v>
      </c>
      <c r="L45" s="7">
        <v>0</v>
      </c>
      <c r="M45" s="7">
        <v>0</v>
      </c>
      <c r="N45" s="7">
        <v>0</v>
      </c>
      <c r="O45" s="15">
        <f t="shared" si="3"/>
        <v>0.252</v>
      </c>
      <c r="P45" s="15">
        <f t="shared" si="4"/>
        <v>0.4330357952871795</v>
      </c>
    </row>
    <row r="46" spans="2:16" x14ac:dyDescent="0.25">
      <c r="B46" t="s">
        <v>62</v>
      </c>
      <c r="D46" s="7">
        <v>2.33</v>
      </c>
      <c r="E46" s="7">
        <v>3.93</v>
      </c>
      <c r="F46" s="7">
        <v>3.88</v>
      </c>
      <c r="G46" s="7">
        <v>3.88</v>
      </c>
      <c r="H46" s="7">
        <v>2.0299999999999998</v>
      </c>
      <c r="I46" s="7">
        <v>3.97</v>
      </c>
      <c r="J46" s="7">
        <v>3.14</v>
      </c>
      <c r="K46" s="7">
        <v>3.51</v>
      </c>
      <c r="L46" s="7">
        <v>3.84</v>
      </c>
      <c r="M46" s="7">
        <v>5.14</v>
      </c>
      <c r="N46" s="7">
        <v>4.9400000000000004</v>
      </c>
      <c r="O46" s="15">
        <f t="shared" si="3"/>
        <v>3.9200000000000004</v>
      </c>
      <c r="P46" s="15">
        <f t="shared" si="4"/>
        <v>0.75395623215143692</v>
      </c>
    </row>
    <row r="47" spans="2:16" x14ac:dyDescent="0.25">
      <c r="B47" t="s">
        <v>63</v>
      </c>
      <c r="D47" s="7">
        <v>0</v>
      </c>
      <c r="E47" s="7">
        <v>0</v>
      </c>
      <c r="F47" s="7">
        <v>0.1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5">
        <f t="shared" si="3"/>
        <v>0</v>
      </c>
      <c r="P47" s="15">
        <f t="shared" si="4"/>
        <v>0</v>
      </c>
    </row>
    <row r="48" spans="2:16" x14ac:dyDescent="0.25">
      <c r="B48" t="s">
        <v>68</v>
      </c>
      <c r="D48" s="7">
        <v>0.5</v>
      </c>
      <c r="E48" s="7">
        <v>0.25</v>
      </c>
      <c r="F48" s="7">
        <v>0</v>
      </c>
      <c r="G48" s="7">
        <v>0</v>
      </c>
      <c r="H48" s="7">
        <v>1</v>
      </c>
      <c r="I48" s="7">
        <v>0.5</v>
      </c>
      <c r="J48" s="7">
        <v>1</v>
      </c>
      <c r="K48" s="7">
        <v>0.5</v>
      </c>
      <c r="L48" s="7">
        <v>0.65</v>
      </c>
      <c r="M48" s="7">
        <v>0</v>
      </c>
      <c r="N48" s="7">
        <v>1</v>
      </c>
      <c r="O48" s="15">
        <f t="shared" si="3"/>
        <v>0.53</v>
      </c>
      <c r="P48" s="15">
        <f t="shared" si="4"/>
        <v>0.35986108430893166</v>
      </c>
    </row>
    <row r="49" spans="2:16" x14ac:dyDescent="0.25">
      <c r="B49" t="s">
        <v>72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23</v>
      </c>
      <c r="E50" s="7">
        <f>SUM(E30:E49)</f>
        <v>25.39</v>
      </c>
      <c r="F50" s="7">
        <f t="shared" ref="F50:N50" si="5">SUM(F30:F49)</f>
        <v>23.330000000000002</v>
      </c>
      <c r="G50" s="7">
        <f t="shared" si="5"/>
        <v>23.75</v>
      </c>
      <c r="H50" s="7">
        <f t="shared" si="5"/>
        <v>23.270000000000003</v>
      </c>
      <c r="I50" s="7">
        <f t="shared" si="5"/>
        <v>23.8</v>
      </c>
      <c r="J50" s="7">
        <f t="shared" si="5"/>
        <v>21.900000000000002</v>
      </c>
      <c r="K50" s="7">
        <f t="shared" si="5"/>
        <v>22.35</v>
      </c>
      <c r="L50" s="7">
        <f t="shared" si="5"/>
        <v>20.999999999999996</v>
      </c>
      <c r="M50" s="7">
        <f t="shared" si="5"/>
        <v>21.029999999999998</v>
      </c>
      <c r="N50" s="7">
        <f t="shared" si="5"/>
        <v>24.150000000000006</v>
      </c>
      <c r="O50" s="15">
        <f t="shared" si="3"/>
        <v>22.016000000000002</v>
      </c>
      <c r="P50" s="15">
        <f t="shared" si="4"/>
        <v>1.1524018396375475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O26" sqref="O26"/>
    </sheetView>
  </sheetViews>
  <sheetFormatPr defaultRowHeight="15" x14ac:dyDescent="0.25"/>
  <cols>
    <col min="1" max="1" width="5.85546875" customWidth="1"/>
    <col min="2" max="2" width="56.42578125" bestFit="1" customWidth="1"/>
    <col min="3" max="3" width="10" bestFit="1" customWidth="1"/>
    <col min="4" max="4" width="9" bestFit="1" customWidth="1"/>
    <col min="5" max="6" width="10" bestFit="1" customWidth="1"/>
    <col min="7" max="7" width="9" bestFit="1" customWidth="1"/>
    <col min="8" max="8" width="10" bestFit="1" customWidth="1"/>
    <col min="9" max="9" width="9" bestFit="1" customWidth="1"/>
    <col min="10" max="10" width="8" bestFit="1" customWidth="1"/>
    <col min="11" max="12" width="9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43</v>
      </c>
    </row>
    <row r="2" spans="1:16" s="3" customFormat="1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12.4</v>
      </c>
      <c r="D3">
        <v>12.4</v>
      </c>
      <c r="E3">
        <v>12.4</v>
      </c>
      <c r="F3">
        <v>13.4</v>
      </c>
      <c r="G3">
        <v>13.4</v>
      </c>
      <c r="H3">
        <v>11.4</v>
      </c>
      <c r="I3">
        <v>10.4</v>
      </c>
      <c r="J3">
        <v>11.4</v>
      </c>
      <c r="K3">
        <v>12.4</v>
      </c>
      <c r="L3">
        <v>12.4</v>
      </c>
      <c r="M3">
        <v>11.4</v>
      </c>
      <c r="O3" s="15">
        <f>AVERAGE(I3:M3)</f>
        <v>11.6</v>
      </c>
      <c r="P3" s="15">
        <f>STDEV(I3:M3)</f>
        <v>0.83666002653407556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O4" s="15">
        <f t="shared" ref="O4:O26" si="0">AVERAGE(I4:M4)</f>
        <v>0</v>
      </c>
      <c r="P4" s="15">
        <f t="shared" ref="P4:P25" si="1">STDEV(I4:M4)</f>
        <v>0</v>
      </c>
    </row>
    <row r="5" spans="1:16" x14ac:dyDescent="0.25">
      <c r="A5" t="s">
        <v>12</v>
      </c>
      <c r="B5" s="1" t="s">
        <v>17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0.4</v>
      </c>
      <c r="J5">
        <v>0.4</v>
      </c>
      <c r="K5">
        <v>0.4</v>
      </c>
      <c r="L5">
        <v>0.4</v>
      </c>
      <c r="M5">
        <v>0.4</v>
      </c>
      <c r="O5" s="15">
        <f t="shared" si="0"/>
        <v>0.4</v>
      </c>
      <c r="P5" s="15">
        <f t="shared" si="1"/>
        <v>0</v>
      </c>
    </row>
    <row r="6" spans="1:16" x14ac:dyDescent="0.25">
      <c r="A6" t="s">
        <v>12</v>
      </c>
      <c r="B6" s="1" t="s">
        <v>18</v>
      </c>
      <c r="C6">
        <v>1</v>
      </c>
      <c r="D6">
        <v>0.4</v>
      </c>
      <c r="E6">
        <v>0.4</v>
      </c>
      <c r="F6">
        <v>0.4</v>
      </c>
      <c r="G6">
        <v>0.4</v>
      </c>
      <c r="H6">
        <v>0.4</v>
      </c>
      <c r="I6">
        <v>0</v>
      </c>
      <c r="J6">
        <v>0</v>
      </c>
      <c r="K6">
        <v>1</v>
      </c>
      <c r="L6">
        <v>2</v>
      </c>
      <c r="M6">
        <v>3</v>
      </c>
      <c r="O6" s="15">
        <f t="shared" si="0"/>
        <v>1.2</v>
      </c>
      <c r="P6" s="15">
        <f t="shared" si="1"/>
        <v>1.3038404810405297</v>
      </c>
    </row>
    <row r="7" spans="1:16" x14ac:dyDescent="0.25">
      <c r="A7" t="s">
        <v>12</v>
      </c>
      <c r="B7" s="2" t="s">
        <v>15</v>
      </c>
      <c r="C7">
        <v>13.2</v>
      </c>
      <c r="D7">
        <v>12.4</v>
      </c>
      <c r="E7">
        <v>12.4</v>
      </c>
      <c r="F7">
        <v>13.4</v>
      </c>
      <c r="G7">
        <v>13.4</v>
      </c>
      <c r="H7">
        <v>10.1</v>
      </c>
      <c r="I7">
        <v>10.4</v>
      </c>
      <c r="J7">
        <v>11.4</v>
      </c>
      <c r="K7">
        <v>12.4</v>
      </c>
      <c r="L7">
        <v>12.4</v>
      </c>
      <c r="M7">
        <v>11.2</v>
      </c>
      <c r="O7" s="15">
        <f t="shared" si="0"/>
        <v>11.559999999999999</v>
      </c>
      <c r="P7" s="15">
        <f t="shared" si="1"/>
        <v>0.85322916030806173</v>
      </c>
    </row>
    <row r="8" spans="1:16" x14ac:dyDescent="0.25">
      <c r="A8" t="s">
        <v>12</v>
      </c>
      <c r="B8" s="2" t="s">
        <v>19</v>
      </c>
      <c r="C8">
        <v>0.7</v>
      </c>
      <c r="D8">
        <v>0</v>
      </c>
      <c r="E8">
        <v>0</v>
      </c>
      <c r="F8">
        <v>0</v>
      </c>
      <c r="G8">
        <v>0</v>
      </c>
      <c r="H8">
        <v>0.2</v>
      </c>
      <c r="I8">
        <v>0</v>
      </c>
      <c r="J8">
        <v>0</v>
      </c>
      <c r="K8">
        <v>1</v>
      </c>
      <c r="L8">
        <v>1</v>
      </c>
      <c r="M8">
        <v>1</v>
      </c>
      <c r="O8" s="15">
        <f t="shared" si="0"/>
        <v>0.6</v>
      </c>
      <c r="P8" s="15">
        <f t="shared" si="1"/>
        <v>0.54772255750516607</v>
      </c>
    </row>
    <row r="9" spans="1:16" x14ac:dyDescent="0.25">
      <c r="A9" t="s">
        <v>12</v>
      </c>
      <c r="B9" s="2" t="s">
        <v>20</v>
      </c>
      <c r="C9">
        <v>13.6</v>
      </c>
      <c r="D9">
        <v>11.9</v>
      </c>
      <c r="E9">
        <v>11.9</v>
      </c>
      <c r="F9">
        <v>13.1</v>
      </c>
      <c r="G9">
        <v>13.4</v>
      </c>
      <c r="H9">
        <v>8.9</v>
      </c>
      <c r="I9">
        <v>8.3000000000000007</v>
      </c>
      <c r="J9">
        <v>9.5</v>
      </c>
      <c r="K9">
        <v>11</v>
      </c>
      <c r="L9">
        <v>10.6</v>
      </c>
      <c r="M9">
        <v>9.4</v>
      </c>
      <c r="O9" s="15">
        <f t="shared" si="0"/>
        <v>9.76</v>
      </c>
      <c r="P9" s="15">
        <f t="shared" si="1"/>
        <v>1.0691117808723274</v>
      </c>
    </row>
    <row r="10" spans="1:16" x14ac:dyDescent="0.25">
      <c r="A10" t="s">
        <v>12</v>
      </c>
      <c r="B10" s="2" t="s">
        <v>21</v>
      </c>
      <c r="C10">
        <v>293</v>
      </c>
      <c r="D10">
        <v>298</v>
      </c>
      <c r="E10">
        <v>354</v>
      </c>
      <c r="F10">
        <v>365</v>
      </c>
      <c r="G10">
        <v>413</v>
      </c>
      <c r="H10">
        <v>359</v>
      </c>
      <c r="I10">
        <v>355</v>
      </c>
      <c r="J10">
        <v>328</v>
      </c>
      <c r="K10">
        <v>382</v>
      </c>
      <c r="L10">
        <v>486</v>
      </c>
      <c r="M10">
        <v>433</v>
      </c>
      <c r="O10" s="15">
        <f t="shared" si="0"/>
        <v>396.8</v>
      </c>
      <c r="P10" s="15">
        <f t="shared" si="1"/>
        <v>63.179901867603526</v>
      </c>
    </row>
    <row r="11" spans="1:16" x14ac:dyDescent="0.25">
      <c r="A11" t="s">
        <v>12</v>
      </c>
      <c r="B11" s="2" t="s">
        <v>22</v>
      </c>
      <c r="C11">
        <v>200</v>
      </c>
      <c r="D11">
        <v>190</v>
      </c>
      <c r="E11">
        <v>196.5</v>
      </c>
      <c r="F11">
        <v>140</v>
      </c>
      <c r="G11">
        <v>175</v>
      </c>
      <c r="H11">
        <v>130</v>
      </c>
      <c r="I11">
        <v>164</v>
      </c>
      <c r="J11">
        <v>183</v>
      </c>
      <c r="K11">
        <v>197</v>
      </c>
      <c r="L11">
        <v>146</v>
      </c>
      <c r="M11">
        <v>183</v>
      </c>
      <c r="O11" s="15">
        <f t="shared" si="0"/>
        <v>174.6</v>
      </c>
      <c r="P11" s="15">
        <f t="shared" si="1"/>
        <v>19.831792657246165</v>
      </c>
    </row>
    <row r="12" spans="1:16" x14ac:dyDescent="0.25">
      <c r="A12" t="s">
        <v>12</v>
      </c>
      <c r="B12" s="2" t="s">
        <v>23</v>
      </c>
      <c r="C12">
        <v>499</v>
      </c>
      <c r="D12">
        <v>491</v>
      </c>
      <c r="E12">
        <v>562.5</v>
      </c>
      <c r="F12">
        <v>529</v>
      </c>
      <c r="G12">
        <v>593</v>
      </c>
      <c r="H12">
        <v>500</v>
      </c>
      <c r="I12">
        <v>533</v>
      </c>
      <c r="J12">
        <v>537</v>
      </c>
      <c r="K12">
        <v>588</v>
      </c>
      <c r="L12">
        <v>656</v>
      </c>
      <c r="M12">
        <v>647</v>
      </c>
      <c r="O12" s="15">
        <f t="shared" si="0"/>
        <v>592.20000000000005</v>
      </c>
      <c r="P12" s="15">
        <f t="shared" si="1"/>
        <v>58.401198617836606</v>
      </c>
    </row>
    <row r="13" spans="1:16" x14ac:dyDescent="0.25">
      <c r="A13" t="s">
        <v>12</v>
      </c>
      <c r="B13" s="2" t="s">
        <v>24</v>
      </c>
      <c r="C13">
        <v>73</v>
      </c>
      <c r="D13">
        <v>68</v>
      </c>
      <c r="E13">
        <v>85</v>
      </c>
      <c r="F13">
        <v>95</v>
      </c>
      <c r="G13">
        <v>98</v>
      </c>
      <c r="H13">
        <v>86</v>
      </c>
      <c r="I13">
        <v>77</v>
      </c>
      <c r="J13">
        <v>68</v>
      </c>
      <c r="K13">
        <v>67</v>
      </c>
      <c r="L13">
        <v>79</v>
      </c>
      <c r="M13">
        <v>86</v>
      </c>
      <c r="O13" s="15">
        <f t="shared" si="0"/>
        <v>75.400000000000006</v>
      </c>
      <c r="P13" s="15">
        <f t="shared" si="1"/>
        <v>7.9561297123664341</v>
      </c>
    </row>
    <row r="14" spans="1:16" x14ac:dyDescent="0.25">
      <c r="A14" t="s">
        <v>12</v>
      </c>
      <c r="B14" s="2" t="s">
        <v>27</v>
      </c>
      <c r="C14">
        <v>3.1</v>
      </c>
      <c r="D14">
        <v>2.9</v>
      </c>
      <c r="E14">
        <v>3.5</v>
      </c>
      <c r="F14">
        <v>3.8</v>
      </c>
      <c r="G14">
        <v>3.8</v>
      </c>
      <c r="H14">
        <v>3.2</v>
      </c>
      <c r="I14">
        <v>2.6</v>
      </c>
      <c r="J14">
        <v>2.1</v>
      </c>
      <c r="K14">
        <v>1.9</v>
      </c>
      <c r="L14">
        <v>2.1</v>
      </c>
      <c r="M14">
        <v>2.4</v>
      </c>
      <c r="O14" s="15">
        <f t="shared" si="0"/>
        <v>2.2199999999999998</v>
      </c>
      <c r="P14" s="15">
        <f t="shared" si="1"/>
        <v>0.2774887385102337</v>
      </c>
    </row>
    <row r="15" spans="1:16" x14ac:dyDescent="0.25">
      <c r="A15" t="s">
        <v>12</v>
      </c>
      <c r="B15" s="2" t="s">
        <v>25</v>
      </c>
      <c r="C15">
        <v>28</v>
      </c>
      <c r="D15">
        <v>26</v>
      </c>
      <c r="E15">
        <v>28</v>
      </c>
      <c r="F15">
        <v>32</v>
      </c>
      <c r="G15">
        <v>31</v>
      </c>
      <c r="H15">
        <v>39</v>
      </c>
      <c r="I15">
        <v>40</v>
      </c>
      <c r="J15">
        <v>33</v>
      </c>
      <c r="K15">
        <v>35</v>
      </c>
      <c r="L15">
        <v>32</v>
      </c>
      <c r="M15">
        <v>31</v>
      </c>
      <c r="O15" s="15">
        <f t="shared" si="0"/>
        <v>34.200000000000003</v>
      </c>
      <c r="P15" s="15">
        <f t="shared" si="1"/>
        <v>3.5637059362410919</v>
      </c>
    </row>
    <row r="16" spans="1:16" x14ac:dyDescent="0.25">
      <c r="A16" t="s">
        <v>12</v>
      </c>
      <c r="B16" s="2" t="s">
        <v>26</v>
      </c>
      <c r="C16">
        <v>28</v>
      </c>
      <c r="D16">
        <v>26</v>
      </c>
      <c r="E16">
        <v>28</v>
      </c>
      <c r="F16">
        <v>32</v>
      </c>
      <c r="G16">
        <v>31</v>
      </c>
      <c r="H16">
        <v>39</v>
      </c>
      <c r="I16">
        <v>40</v>
      </c>
      <c r="J16">
        <v>33</v>
      </c>
      <c r="K16">
        <v>35</v>
      </c>
      <c r="L16">
        <v>32</v>
      </c>
      <c r="M16">
        <v>31</v>
      </c>
      <c r="O16" s="15">
        <f t="shared" si="0"/>
        <v>34.200000000000003</v>
      </c>
      <c r="P16" s="15">
        <f t="shared" si="1"/>
        <v>3.5637059362410919</v>
      </c>
    </row>
    <row r="17" spans="1:16" x14ac:dyDescent="0.25">
      <c r="A17" t="s">
        <v>12</v>
      </c>
      <c r="B17" s="2" t="s">
        <v>28</v>
      </c>
      <c r="C17">
        <v>2.8</v>
      </c>
      <c r="D17">
        <v>2.7</v>
      </c>
      <c r="E17">
        <v>3</v>
      </c>
      <c r="F17">
        <v>3.5</v>
      </c>
      <c r="G17">
        <v>3.3</v>
      </c>
      <c r="H17">
        <v>4.0999999999999996</v>
      </c>
      <c r="I17">
        <v>4.2</v>
      </c>
      <c r="J17">
        <v>3.7</v>
      </c>
      <c r="K17">
        <v>3.9</v>
      </c>
      <c r="L17">
        <v>3.5</v>
      </c>
      <c r="M17">
        <v>3.5</v>
      </c>
      <c r="O17" s="15">
        <f t="shared" si="0"/>
        <v>3.7600000000000002</v>
      </c>
      <c r="P17" s="15">
        <f t="shared" si="1"/>
        <v>0.29664793948382656</v>
      </c>
    </row>
    <row r="18" spans="1:16" x14ac:dyDescent="0.25">
      <c r="A18" t="s">
        <v>13</v>
      </c>
      <c r="B18" s="2" t="s">
        <v>29</v>
      </c>
      <c r="C18">
        <v>13</v>
      </c>
      <c r="D18">
        <v>12.5</v>
      </c>
      <c r="E18">
        <v>8.5</v>
      </c>
      <c r="F18">
        <v>13.5</v>
      </c>
      <c r="G18">
        <v>17</v>
      </c>
      <c r="H18">
        <v>19.5</v>
      </c>
      <c r="I18">
        <v>21.5</v>
      </c>
      <c r="J18">
        <v>12.8</v>
      </c>
      <c r="K18">
        <v>13</v>
      </c>
      <c r="L18">
        <v>14.8</v>
      </c>
      <c r="M18">
        <v>13.5</v>
      </c>
      <c r="O18" s="15">
        <f t="shared" si="0"/>
        <v>15.12</v>
      </c>
      <c r="P18" s="15">
        <f t="shared" si="1"/>
        <v>3.6506163863106886</v>
      </c>
    </row>
    <row r="19" spans="1:16" x14ac:dyDescent="0.25">
      <c r="A19" t="s">
        <v>13</v>
      </c>
      <c r="B19" s="2" t="s">
        <v>30</v>
      </c>
      <c r="C19">
        <v>2.4</v>
      </c>
      <c r="D19">
        <v>2.2999999999999998</v>
      </c>
      <c r="E19">
        <v>1.7</v>
      </c>
      <c r="F19">
        <v>2.4</v>
      </c>
      <c r="G19">
        <v>2.8</v>
      </c>
      <c r="H19">
        <v>3.2</v>
      </c>
      <c r="I19">
        <v>3</v>
      </c>
      <c r="J19">
        <v>1.6</v>
      </c>
      <c r="K19">
        <v>1.5</v>
      </c>
      <c r="L19">
        <v>1.5</v>
      </c>
      <c r="M19">
        <v>1.3</v>
      </c>
      <c r="O19" s="15">
        <f t="shared" si="0"/>
        <v>1.78</v>
      </c>
      <c r="P19" s="15">
        <f t="shared" si="1"/>
        <v>0.69065186599328054</v>
      </c>
    </row>
    <row r="20" spans="1:16" x14ac:dyDescent="0.25">
      <c r="A20" t="s">
        <v>13</v>
      </c>
      <c r="B20" s="2" t="s">
        <v>32</v>
      </c>
      <c r="C20">
        <v>6</v>
      </c>
      <c r="D20">
        <v>3.5</v>
      </c>
      <c r="E20">
        <v>7</v>
      </c>
      <c r="F20">
        <v>7</v>
      </c>
      <c r="G20">
        <v>6</v>
      </c>
      <c r="H20">
        <v>4</v>
      </c>
      <c r="I20">
        <v>8</v>
      </c>
      <c r="J20">
        <v>4</v>
      </c>
      <c r="K20">
        <v>6</v>
      </c>
      <c r="L20">
        <v>7</v>
      </c>
      <c r="M20">
        <v>6</v>
      </c>
      <c r="O20" s="15">
        <f t="shared" si="0"/>
        <v>6.2</v>
      </c>
      <c r="P20" s="15">
        <f t="shared" si="1"/>
        <v>1.4832396974191335</v>
      </c>
    </row>
    <row r="21" spans="1:16" x14ac:dyDescent="0.25">
      <c r="A21" t="s">
        <v>13</v>
      </c>
      <c r="B21" s="2" t="s">
        <v>31</v>
      </c>
      <c r="C21">
        <v>5</v>
      </c>
      <c r="D21">
        <v>2</v>
      </c>
      <c r="E21">
        <v>2</v>
      </c>
      <c r="F21">
        <v>3</v>
      </c>
      <c r="G21">
        <v>0</v>
      </c>
      <c r="H21">
        <v>3</v>
      </c>
      <c r="I21">
        <v>6</v>
      </c>
      <c r="J21">
        <v>3</v>
      </c>
      <c r="K21">
        <v>2</v>
      </c>
      <c r="L21">
        <v>6</v>
      </c>
      <c r="M21">
        <v>10</v>
      </c>
      <c r="O21" s="15">
        <f t="shared" si="0"/>
        <v>5.4</v>
      </c>
      <c r="P21" s="15">
        <f t="shared" si="1"/>
        <v>3.1304951684997051</v>
      </c>
    </row>
    <row r="22" spans="1:16" x14ac:dyDescent="0.25">
      <c r="A22" t="s">
        <v>13</v>
      </c>
      <c r="B22" s="2" t="s">
        <v>33</v>
      </c>
      <c r="C22">
        <v>11</v>
      </c>
      <c r="D22">
        <v>5.5</v>
      </c>
      <c r="E22">
        <v>9</v>
      </c>
      <c r="F22">
        <v>10</v>
      </c>
      <c r="G22">
        <v>6</v>
      </c>
      <c r="H22">
        <v>7</v>
      </c>
      <c r="I22">
        <v>14</v>
      </c>
      <c r="J22">
        <v>7</v>
      </c>
      <c r="K22">
        <v>8</v>
      </c>
      <c r="L22">
        <v>13</v>
      </c>
      <c r="M22">
        <v>16</v>
      </c>
      <c r="O22" s="15">
        <f t="shared" si="0"/>
        <v>11.6</v>
      </c>
      <c r="P22" s="15">
        <f t="shared" si="1"/>
        <v>3.9115214431215906</v>
      </c>
    </row>
    <row r="23" spans="1:16" x14ac:dyDescent="0.25">
      <c r="A23" t="s">
        <v>13</v>
      </c>
      <c r="B23" s="2" t="s">
        <v>34</v>
      </c>
      <c r="C23">
        <v>5.4</v>
      </c>
      <c r="D23">
        <v>2.4</v>
      </c>
      <c r="E23">
        <v>3.8</v>
      </c>
      <c r="F23">
        <v>4.3</v>
      </c>
      <c r="G23">
        <v>2.7</v>
      </c>
      <c r="H23">
        <v>3.5</v>
      </c>
      <c r="I23">
        <v>6.2</v>
      </c>
      <c r="J23">
        <v>3.4</v>
      </c>
      <c r="K23">
        <v>3.9</v>
      </c>
      <c r="L23">
        <v>6.3</v>
      </c>
      <c r="M23">
        <v>7.3</v>
      </c>
      <c r="O23" s="15">
        <f t="shared" si="0"/>
        <v>5.42</v>
      </c>
      <c r="P23" s="15">
        <f t="shared" si="1"/>
        <v>1.6813684902483448</v>
      </c>
    </row>
    <row r="24" spans="1:16" x14ac:dyDescent="0.25">
      <c r="A24" t="s">
        <v>12</v>
      </c>
      <c r="B24" s="2" t="s">
        <v>35</v>
      </c>
      <c r="C24">
        <v>37314.5</v>
      </c>
      <c r="D24">
        <v>752406</v>
      </c>
      <c r="E24">
        <v>867884.5</v>
      </c>
      <c r="F24">
        <v>1295415.1000000001</v>
      </c>
      <c r="G24">
        <v>2826147.7</v>
      </c>
      <c r="H24">
        <v>895176.5</v>
      </c>
      <c r="I24">
        <v>1011801.9</v>
      </c>
      <c r="J24">
        <v>372538.3</v>
      </c>
      <c r="K24">
        <v>649014</v>
      </c>
      <c r="L24">
        <v>1958874</v>
      </c>
      <c r="M24">
        <v>1160680</v>
      </c>
      <c r="O24" s="16">
        <f t="shared" si="0"/>
        <v>1030581.64</v>
      </c>
      <c r="P24" s="16">
        <f t="shared" si="1"/>
        <v>603659.64515549899</v>
      </c>
    </row>
    <row r="25" spans="1:16" x14ac:dyDescent="0.25">
      <c r="A25" t="s">
        <v>12</v>
      </c>
      <c r="B25" s="2" t="s">
        <v>36</v>
      </c>
      <c r="C25">
        <v>632406.69999999995</v>
      </c>
      <c r="D25">
        <v>1108196.3999999999</v>
      </c>
      <c r="E25">
        <v>836510.2</v>
      </c>
      <c r="F25">
        <v>815519.1</v>
      </c>
      <c r="G25">
        <v>1436245.9</v>
      </c>
      <c r="H25">
        <v>563336.9</v>
      </c>
      <c r="I25">
        <v>511276.7</v>
      </c>
      <c r="J25">
        <v>586504.30000000005</v>
      </c>
      <c r="K25">
        <v>2231771</v>
      </c>
      <c r="L25">
        <v>769984.8</v>
      </c>
      <c r="M25">
        <v>1164799</v>
      </c>
      <c r="O25" s="16">
        <f t="shared" si="0"/>
        <v>1052867.1599999999</v>
      </c>
      <c r="P25" s="16">
        <f t="shared" si="1"/>
        <v>705900.12996210961</v>
      </c>
    </row>
    <row r="26" spans="1:16" x14ac:dyDescent="0.25">
      <c r="H26" s="16">
        <f>SUM(H24:H25)</f>
        <v>1458513.4</v>
      </c>
      <c r="I26" s="16">
        <f t="shared" ref="I26:M26" si="2">SUM(I24:I25)</f>
        <v>1523078.6</v>
      </c>
      <c r="J26" s="16">
        <f t="shared" si="2"/>
        <v>959042.60000000009</v>
      </c>
      <c r="K26" s="16">
        <f t="shared" si="2"/>
        <v>2880785</v>
      </c>
      <c r="L26" s="16">
        <f t="shared" si="2"/>
        <v>2728858.8</v>
      </c>
      <c r="M26" s="16">
        <f t="shared" si="2"/>
        <v>2325479</v>
      </c>
      <c r="O26" s="16">
        <f t="shared" si="0"/>
        <v>2083448.8</v>
      </c>
      <c r="P26" s="16">
        <f>STDEV(I26:M26)</f>
        <v>819936.24222999206</v>
      </c>
    </row>
    <row r="27" spans="1:16" x14ac:dyDescent="0.25">
      <c r="B27" t="s">
        <v>53</v>
      </c>
      <c r="M27">
        <f>(M13+M16)/M7</f>
        <v>10.446428571428573</v>
      </c>
    </row>
    <row r="28" spans="1:16" x14ac:dyDescent="0.25">
      <c r="B28" t="s">
        <v>54</v>
      </c>
      <c r="M28">
        <f>M12/M7</f>
        <v>57.767857142857146</v>
      </c>
    </row>
    <row r="30" spans="1:16" x14ac:dyDescent="0.25">
      <c r="B30" t="s">
        <v>58</v>
      </c>
      <c r="D30" s="7">
        <v>9.19</v>
      </c>
      <c r="E30" s="7">
        <v>9.44</v>
      </c>
      <c r="F30" s="7">
        <v>10.029999999999999</v>
      </c>
      <c r="G30" s="7">
        <v>10.11</v>
      </c>
      <c r="H30" s="7">
        <v>8.49</v>
      </c>
      <c r="I30" s="7">
        <v>8.4499999999999993</v>
      </c>
      <c r="J30" s="7">
        <v>7.75</v>
      </c>
      <c r="K30" s="7">
        <v>8.75</v>
      </c>
      <c r="L30" s="7">
        <v>8.75</v>
      </c>
      <c r="M30" s="7">
        <v>8.65</v>
      </c>
      <c r="N30" s="7">
        <v>7.35</v>
      </c>
      <c r="O30" s="15">
        <f>AVERAGE(I30:M30)</f>
        <v>8.4700000000000006</v>
      </c>
      <c r="P30" s="15">
        <f>STDEV(I30:M30)</f>
        <v>0.42071367935925263</v>
      </c>
    </row>
    <row r="31" spans="1:16" x14ac:dyDescent="0.25">
      <c r="B31" t="s">
        <v>59</v>
      </c>
      <c r="D31" s="7">
        <v>9.06</v>
      </c>
      <c r="E31" s="7">
        <v>9.06</v>
      </c>
      <c r="F31" s="7">
        <v>9.2200000000000006</v>
      </c>
      <c r="G31" s="7">
        <v>7.61</v>
      </c>
      <c r="H31" s="7">
        <v>7.09</v>
      </c>
      <c r="I31" s="7">
        <v>6.98</v>
      </c>
      <c r="J31" s="7">
        <v>7.05</v>
      </c>
      <c r="K31" s="7">
        <v>7.88</v>
      </c>
      <c r="L31" s="7">
        <v>7.71</v>
      </c>
      <c r="M31" s="7">
        <v>6.66</v>
      </c>
      <c r="N31" s="7">
        <v>6.43</v>
      </c>
      <c r="O31" s="15">
        <f t="shared" ref="O31:O50" si="3">AVERAGE(I31:M31)</f>
        <v>7.2560000000000002</v>
      </c>
      <c r="P31" s="15">
        <f t="shared" ref="P31:P50" si="4">STDEV(I31:M31)</f>
        <v>0.51703965031707178</v>
      </c>
    </row>
    <row r="32" spans="1:16" x14ac:dyDescent="0.25">
      <c r="B32" t="s">
        <v>60</v>
      </c>
      <c r="D32" s="7">
        <v>14.75</v>
      </c>
      <c r="E32" s="7">
        <v>14.75</v>
      </c>
      <c r="F32" s="7">
        <v>13.9</v>
      </c>
      <c r="G32" s="7">
        <v>17.78</v>
      </c>
      <c r="H32" s="7">
        <v>19.75</v>
      </c>
      <c r="I32" s="7">
        <v>20.239999999999998</v>
      </c>
      <c r="J32" s="7">
        <v>21.36</v>
      </c>
      <c r="K32" s="7">
        <v>21.89</v>
      </c>
      <c r="L32" s="7">
        <v>22.51</v>
      </c>
      <c r="M32" s="7">
        <v>21.56</v>
      </c>
      <c r="N32" s="7">
        <v>24.95</v>
      </c>
      <c r="O32" s="15">
        <f t="shared" si="3"/>
        <v>21.512</v>
      </c>
      <c r="P32" s="15">
        <f t="shared" si="4"/>
        <v>0.83400839324313869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1.05</v>
      </c>
      <c r="E34" s="7">
        <v>1.05</v>
      </c>
      <c r="F34" s="7">
        <v>1.05</v>
      </c>
      <c r="G34" s="7">
        <v>1.05</v>
      </c>
      <c r="H34" s="7">
        <v>1.05</v>
      </c>
      <c r="I34" s="7">
        <v>1.05</v>
      </c>
      <c r="J34" s="7">
        <v>0.7</v>
      </c>
      <c r="K34" s="7">
        <v>0.7</v>
      </c>
      <c r="L34" s="7">
        <v>0.7</v>
      </c>
      <c r="M34" s="7">
        <v>0.7</v>
      </c>
      <c r="N34" s="7">
        <v>0.68</v>
      </c>
      <c r="O34" s="15">
        <f t="shared" si="3"/>
        <v>0.77000000000000013</v>
      </c>
      <c r="P34" s="15">
        <f t="shared" si="4"/>
        <v>0.15652475842498445</v>
      </c>
    </row>
    <row r="35" spans="2:16" x14ac:dyDescent="0.25">
      <c r="B35" t="s">
        <v>79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15">
        <f t="shared" si="3"/>
        <v>0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7">
        <v>2.96</v>
      </c>
      <c r="E39" s="7">
        <v>3.71</v>
      </c>
      <c r="F39" s="7">
        <v>3.29</v>
      </c>
      <c r="G39" s="7">
        <v>3.29</v>
      </c>
      <c r="H39" s="7">
        <v>2.96</v>
      </c>
      <c r="I39" s="7">
        <v>2.95</v>
      </c>
      <c r="J39" s="7">
        <v>3.65</v>
      </c>
      <c r="K39" s="7">
        <v>3.65</v>
      </c>
      <c r="L39" s="7">
        <v>3.65</v>
      </c>
      <c r="M39" s="7">
        <v>3.4</v>
      </c>
      <c r="N39" s="7">
        <v>2.71</v>
      </c>
      <c r="O39" s="15">
        <f>AVERAGE(I39:M39)</f>
        <v>3.46</v>
      </c>
      <c r="P39" s="15">
        <f t="shared" si="4"/>
        <v>0.30495901363953798</v>
      </c>
    </row>
    <row r="40" spans="2:16" x14ac:dyDescent="0.25">
      <c r="B40" t="s">
        <v>84</v>
      </c>
      <c r="D40" s="7">
        <v>1.25</v>
      </c>
      <c r="E40" s="7">
        <v>1.25</v>
      </c>
      <c r="F40" s="7">
        <v>1.25</v>
      </c>
      <c r="G40" s="7">
        <v>1.25</v>
      </c>
      <c r="H40" s="7">
        <v>1.25</v>
      </c>
      <c r="I40" s="7">
        <v>1.25</v>
      </c>
      <c r="J40" s="7">
        <v>1.25</v>
      </c>
      <c r="K40" s="7">
        <v>1.24</v>
      </c>
      <c r="L40" s="7">
        <v>1.49</v>
      </c>
      <c r="M40" s="7">
        <v>1.24</v>
      </c>
      <c r="N40" s="7">
        <v>1.24</v>
      </c>
      <c r="O40" s="15">
        <f t="shared" si="3"/>
        <v>1.294</v>
      </c>
      <c r="P40" s="15">
        <f t="shared" si="4"/>
        <v>0.10968135666557011</v>
      </c>
    </row>
    <row r="41" spans="2:16" x14ac:dyDescent="0.25">
      <c r="B41" t="s">
        <v>85</v>
      </c>
      <c r="D41" s="7">
        <v>1.25</v>
      </c>
      <c r="E41" s="7">
        <v>1.25</v>
      </c>
      <c r="F41" s="7">
        <v>1.25</v>
      </c>
      <c r="G41" s="7">
        <v>1.25</v>
      </c>
      <c r="H41" s="7">
        <v>1.25</v>
      </c>
      <c r="I41" s="7">
        <v>0.98</v>
      </c>
      <c r="J41" s="7">
        <v>1.24</v>
      </c>
      <c r="K41" s="7">
        <v>1.29</v>
      </c>
      <c r="L41" s="7">
        <v>1.54</v>
      </c>
      <c r="M41" s="7">
        <v>1.59</v>
      </c>
      <c r="N41" s="7">
        <v>1.58</v>
      </c>
      <c r="O41" s="15">
        <f t="shared" si="3"/>
        <v>1.3279999999999998</v>
      </c>
      <c r="P41" s="15">
        <f t="shared" si="4"/>
        <v>0.24692104001077073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15">
        <f t="shared" si="3"/>
        <v>0</v>
      </c>
      <c r="P44" s="15">
        <f t="shared" si="4"/>
        <v>0</v>
      </c>
    </row>
    <row r="45" spans="2:16" x14ac:dyDescent="0.25">
      <c r="B45" t="s">
        <v>61</v>
      </c>
      <c r="D45" s="7">
        <v>0.25</v>
      </c>
      <c r="E45" s="7">
        <v>0.25</v>
      </c>
      <c r="F45" s="7">
        <v>0.08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15">
        <f t="shared" si="3"/>
        <v>0</v>
      </c>
      <c r="P45" s="15">
        <f t="shared" si="4"/>
        <v>0</v>
      </c>
    </row>
    <row r="46" spans="2:16" x14ac:dyDescent="0.25">
      <c r="B46" t="s">
        <v>62</v>
      </c>
      <c r="D46" s="7">
        <v>4.87</v>
      </c>
      <c r="E46" s="7">
        <v>6.29</v>
      </c>
      <c r="F46" s="7">
        <v>3.59</v>
      </c>
      <c r="G46" s="7">
        <v>3.6</v>
      </c>
      <c r="H46" s="7">
        <v>6.69</v>
      </c>
      <c r="I46" s="7">
        <v>4.16</v>
      </c>
      <c r="J46" s="7">
        <v>5.35</v>
      </c>
      <c r="K46" s="7">
        <v>5.84</v>
      </c>
      <c r="L46" s="7">
        <v>4.25</v>
      </c>
      <c r="M46" s="7">
        <v>3.16</v>
      </c>
      <c r="N46" s="7">
        <v>4.09</v>
      </c>
      <c r="O46" s="15">
        <f t="shared" si="3"/>
        <v>4.5520000000000005</v>
      </c>
      <c r="P46" s="15">
        <f t="shared" si="4"/>
        <v>1.0580973490185104</v>
      </c>
    </row>
    <row r="47" spans="2:16" x14ac:dyDescent="0.25">
      <c r="B47" t="s">
        <v>63</v>
      </c>
      <c r="D47" s="7">
        <v>1</v>
      </c>
      <c r="E47" s="7">
        <v>1</v>
      </c>
      <c r="F47" s="7">
        <v>0</v>
      </c>
      <c r="G47" s="7">
        <v>1.45</v>
      </c>
      <c r="H47" s="7">
        <v>0.4</v>
      </c>
      <c r="I47" s="7">
        <v>1.01</v>
      </c>
      <c r="J47" s="7">
        <v>0</v>
      </c>
      <c r="K47" s="7">
        <v>0.93</v>
      </c>
      <c r="L47" s="7">
        <v>0</v>
      </c>
      <c r="M47" s="7">
        <v>0</v>
      </c>
      <c r="N47" s="7">
        <v>0</v>
      </c>
      <c r="O47" s="15">
        <f t="shared" si="3"/>
        <v>0.38800000000000001</v>
      </c>
      <c r="P47" s="15">
        <f t="shared" si="4"/>
        <v>0.53204323132617715</v>
      </c>
    </row>
    <row r="48" spans="2:16" x14ac:dyDescent="0.25">
      <c r="B48" t="s">
        <v>74</v>
      </c>
      <c r="D48" s="7">
        <v>3.53</v>
      </c>
      <c r="E48" s="7">
        <v>5</v>
      </c>
      <c r="F48" s="7">
        <v>4.59</v>
      </c>
      <c r="G48" s="7">
        <v>6.45</v>
      </c>
      <c r="H48" s="7">
        <v>1.27</v>
      </c>
      <c r="I48" s="7">
        <v>4.6399999999999997</v>
      </c>
      <c r="J48" s="7">
        <v>4.17</v>
      </c>
      <c r="K48" s="7">
        <v>2.25</v>
      </c>
      <c r="L48" s="7">
        <v>2.14</v>
      </c>
      <c r="M48" s="7">
        <v>2.5</v>
      </c>
      <c r="N48" s="7">
        <v>4.59</v>
      </c>
      <c r="O48" s="15">
        <f t="shared" si="3"/>
        <v>3.1399999999999997</v>
      </c>
      <c r="P48" s="15">
        <f t="shared" si="4"/>
        <v>1.1739463360818498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49.16</v>
      </c>
      <c r="E50" s="7">
        <f t="shared" ref="E50:N50" si="5">SUM(E30:E49)</f>
        <v>53.05</v>
      </c>
      <c r="F50" s="7">
        <f t="shared" si="5"/>
        <v>48.25</v>
      </c>
      <c r="G50" s="7">
        <f t="shared" si="5"/>
        <v>53.84</v>
      </c>
      <c r="H50" s="7">
        <f t="shared" si="5"/>
        <v>50.199999999999996</v>
      </c>
      <c r="I50" s="7">
        <f t="shared" si="5"/>
        <v>51.71</v>
      </c>
      <c r="J50" s="7">
        <f t="shared" si="5"/>
        <v>52.52</v>
      </c>
      <c r="K50" s="7">
        <f t="shared" si="5"/>
        <v>54.419999999999995</v>
      </c>
      <c r="L50" s="7">
        <f t="shared" si="5"/>
        <v>52.74</v>
      </c>
      <c r="M50" s="7">
        <f>SUM(M30:M49)</f>
        <v>49.460000000000008</v>
      </c>
      <c r="N50" s="7">
        <f t="shared" si="5"/>
        <v>53.620000000000005</v>
      </c>
      <c r="O50" s="15">
        <f t="shared" si="3"/>
        <v>52.17</v>
      </c>
      <c r="P50" s="15">
        <f t="shared" si="4"/>
        <v>1.8073184556131727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H26" sqref="H26:P26"/>
    </sheetView>
  </sheetViews>
  <sheetFormatPr defaultRowHeight="15" x14ac:dyDescent="0.25"/>
  <cols>
    <col min="1" max="1" width="5.5703125" bestFit="1" customWidth="1"/>
    <col min="2" max="2" width="56.42578125" bestFit="1" customWidth="1"/>
    <col min="3" max="3" width="9" bestFit="1" customWidth="1"/>
    <col min="4" max="4" width="8" bestFit="1" customWidth="1"/>
    <col min="5" max="7" width="10" bestFit="1" customWidth="1"/>
    <col min="8" max="8" width="9" bestFit="1" customWidth="1"/>
    <col min="9" max="10" width="10" bestFit="1" customWidth="1"/>
    <col min="11" max="12" width="9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44</v>
      </c>
    </row>
    <row r="2" spans="1:16" s="3" customFormat="1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14</v>
      </c>
      <c r="D3">
        <v>14</v>
      </c>
      <c r="E3">
        <v>14</v>
      </c>
      <c r="F3">
        <v>14</v>
      </c>
      <c r="G3">
        <v>14</v>
      </c>
      <c r="H3">
        <v>11</v>
      </c>
      <c r="I3">
        <v>12.5</v>
      </c>
      <c r="J3">
        <v>13.5</v>
      </c>
      <c r="K3">
        <v>13.5</v>
      </c>
      <c r="L3">
        <v>11.5</v>
      </c>
      <c r="M3">
        <v>11.5</v>
      </c>
      <c r="O3" s="15">
        <f>AVERAGE(I3:M3)</f>
        <v>12.5</v>
      </c>
      <c r="P3" s="15">
        <f>STDEV(I3:M3)</f>
        <v>1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O4" s="15">
        <f t="shared" ref="O4:O26" si="0">AVERAGE(I4:M4)</f>
        <v>0</v>
      </c>
      <c r="P4" s="15">
        <f t="shared" ref="P4:P25" si="1">STDEV(I4:M4)</f>
        <v>0</v>
      </c>
    </row>
    <row r="5" spans="1:16" x14ac:dyDescent="0.25">
      <c r="A5" t="s">
        <v>12</v>
      </c>
      <c r="B5" s="1" t="s">
        <v>17</v>
      </c>
      <c r="C5">
        <v>0</v>
      </c>
      <c r="D5">
        <v>2</v>
      </c>
      <c r="E5">
        <v>2</v>
      </c>
      <c r="F5">
        <v>2</v>
      </c>
      <c r="G5">
        <v>2</v>
      </c>
      <c r="H5">
        <v>0</v>
      </c>
      <c r="I5">
        <v>0</v>
      </c>
      <c r="J5">
        <v>1</v>
      </c>
      <c r="K5">
        <v>2</v>
      </c>
      <c r="L5">
        <v>3</v>
      </c>
      <c r="M5">
        <v>4</v>
      </c>
      <c r="O5" s="15">
        <f t="shared" si="0"/>
        <v>2</v>
      </c>
      <c r="P5" s="15">
        <f t="shared" si="1"/>
        <v>1.5811388300841898</v>
      </c>
    </row>
    <row r="6" spans="1:16" x14ac:dyDescent="0.25">
      <c r="A6" t="s">
        <v>12</v>
      </c>
      <c r="B6" s="1" t="s">
        <v>18</v>
      </c>
      <c r="C6">
        <v>2</v>
      </c>
      <c r="D6">
        <v>0</v>
      </c>
      <c r="E6">
        <v>2</v>
      </c>
      <c r="F6">
        <v>3</v>
      </c>
      <c r="G6">
        <v>4</v>
      </c>
      <c r="H6">
        <v>4</v>
      </c>
      <c r="I6">
        <v>4</v>
      </c>
      <c r="J6">
        <v>3</v>
      </c>
      <c r="K6">
        <v>2</v>
      </c>
      <c r="L6">
        <v>2</v>
      </c>
      <c r="M6">
        <v>1</v>
      </c>
      <c r="O6" s="15">
        <f t="shared" si="0"/>
        <v>2.4</v>
      </c>
      <c r="P6" s="15">
        <f t="shared" si="1"/>
        <v>1.1401754250991378</v>
      </c>
    </row>
    <row r="7" spans="1:16" x14ac:dyDescent="0.25">
      <c r="A7" t="s">
        <v>12</v>
      </c>
      <c r="B7" s="2" t="s">
        <v>15</v>
      </c>
      <c r="C7">
        <v>13.1</v>
      </c>
      <c r="D7">
        <v>13.5</v>
      </c>
      <c r="E7">
        <v>14</v>
      </c>
      <c r="F7">
        <v>14</v>
      </c>
      <c r="G7">
        <v>14</v>
      </c>
      <c r="H7">
        <v>12.1</v>
      </c>
      <c r="I7">
        <v>10.7</v>
      </c>
      <c r="J7">
        <v>12</v>
      </c>
      <c r="K7">
        <v>13</v>
      </c>
      <c r="L7">
        <v>10.9</v>
      </c>
      <c r="M7">
        <v>10.8</v>
      </c>
      <c r="O7" s="15">
        <f t="shared" si="0"/>
        <v>11.48</v>
      </c>
      <c r="P7" s="15">
        <f t="shared" si="1"/>
        <v>0.99849887330932929</v>
      </c>
    </row>
    <row r="8" spans="1:16" x14ac:dyDescent="0.25">
      <c r="A8" t="s">
        <v>12</v>
      </c>
      <c r="B8" s="2" t="s">
        <v>19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O8" s="15">
        <f t="shared" si="0"/>
        <v>1</v>
      </c>
      <c r="P8" s="15">
        <f t="shared" si="1"/>
        <v>0</v>
      </c>
    </row>
    <row r="9" spans="1:16" x14ac:dyDescent="0.25">
      <c r="A9" t="s">
        <v>12</v>
      </c>
      <c r="B9" s="2" t="s">
        <v>20</v>
      </c>
      <c r="C9">
        <v>13.1</v>
      </c>
      <c r="D9">
        <v>13.5</v>
      </c>
      <c r="E9">
        <v>14</v>
      </c>
      <c r="F9">
        <v>14</v>
      </c>
      <c r="G9">
        <v>14</v>
      </c>
      <c r="H9">
        <v>11.4</v>
      </c>
      <c r="I9">
        <v>9.9</v>
      </c>
      <c r="J9">
        <v>11.2</v>
      </c>
      <c r="K9">
        <v>11.8</v>
      </c>
      <c r="L9">
        <v>10.1</v>
      </c>
      <c r="M9">
        <v>9.8000000000000007</v>
      </c>
      <c r="O9" s="15">
        <f t="shared" si="0"/>
        <v>10.560000000000002</v>
      </c>
      <c r="P9" s="15">
        <f t="shared" si="1"/>
        <v>0.89050547443572736</v>
      </c>
    </row>
    <row r="10" spans="1:16" x14ac:dyDescent="0.25">
      <c r="A10" t="s">
        <v>12</v>
      </c>
      <c r="B10" s="2" t="s">
        <v>21</v>
      </c>
      <c r="C10">
        <v>568</v>
      </c>
      <c r="D10">
        <v>691</v>
      </c>
      <c r="E10">
        <v>616</v>
      </c>
      <c r="F10">
        <v>387</v>
      </c>
      <c r="G10">
        <v>354</v>
      </c>
      <c r="H10">
        <v>648</v>
      </c>
      <c r="I10">
        <v>663</v>
      </c>
      <c r="J10">
        <v>625</v>
      </c>
      <c r="K10">
        <v>692</v>
      </c>
      <c r="L10">
        <v>684</v>
      </c>
      <c r="M10">
        <v>653</v>
      </c>
      <c r="O10" s="15">
        <f t="shared" si="0"/>
        <v>663.4</v>
      </c>
      <c r="P10" s="15">
        <f t="shared" si="1"/>
        <v>26.576305236055671</v>
      </c>
    </row>
    <row r="11" spans="1:16" x14ac:dyDescent="0.25">
      <c r="A11" t="s">
        <v>12</v>
      </c>
      <c r="B11" s="2" t="s">
        <v>22</v>
      </c>
      <c r="C11">
        <v>166</v>
      </c>
      <c r="D11">
        <v>173.5</v>
      </c>
      <c r="E11">
        <v>141</v>
      </c>
      <c r="F11">
        <v>182</v>
      </c>
      <c r="G11">
        <v>159</v>
      </c>
      <c r="H11">
        <v>126</v>
      </c>
      <c r="I11">
        <v>158</v>
      </c>
      <c r="J11">
        <v>168.5</v>
      </c>
      <c r="K11">
        <v>180</v>
      </c>
      <c r="L11">
        <v>169</v>
      </c>
      <c r="M11">
        <v>177</v>
      </c>
      <c r="O11" s="15">
        <f t="shared" si="0"/>
        <v>170.5</v>
      </c>
      <c r="P11" s="15">
        <f t="shared" si="1"/>
        <v>8.5877820186588334</v>
      </c>
    </row>
    <row r="12" spans="1:16" x14ac:dyDescent="0.25">
      <c r="A12" t="s">
        <v>12</v>
      </c>
      <c r="B12" s="2" t="s">
        <v>23</v>
      </c>
      <c r="C12">
        <v>735.5</v>
      </c>
      <c r="D12">
        <v>873.5</v>
      </c>
      <c r="E12">
        <v>759</v>
      </c>
      <c r="F12">
        <v>584</v>
      </c>
      <c r="G12">
        <v>536</v>
      </c>
      <c r="H12">
        <v>780.5</v>
      </c>
      <c r="I12">
        <v>824</v>
      </c>
      <c r="J12">
        <v>799.5</v>
      </c>
      <c r="K12">
        <v>878</v>
      </c>
      <c r="L12">
        <v>864</v>
      </c>
      <c r="M12">
        <v>844</v>
      </c>
      <c r="O12" s="15">
        <f t="shared" si="0"/>
        <v>841.9</v>
      </c>
      <c r="P12" s="15">
        <f t="shared" si="1"/>
        <v>31.281783836603694</v>
      </c>
    </row>
    <row r="13" spans="1:16" x14ac:dyDescent="0.25">
      <c r="A13" t="s">
        <v>12</v>
      </c>
      <c r="B13" s="2" t="s">
        <v>24</v>
      </c>
      <c r="C13">
        <v>14</v>
      </c>
      <c r="D13">
        <v>15</v>
      </c>
      <c r="E13">
        <v>16</v>
      </c>
      <c r="F13">
        <v>14</v>
      </c>
      <c r="G13">
        <v>10</v>
      </c>
      <c r="H13">
        <v>8</v>
      </c>
      <c r="I13">
        <v>9</v>
      </c>
      <c r="J13">
        <v>9</v>
      </c>
      <c r="K13">
        <v>10</v>
      </c>
      <c r="L13">
        <v>12</v>
      </c>
      <c r="M13">
        <v>10</v>
      </c>
      <c r="O13" s="15">
        <f t="shared" si="0"/>
        <v>10</v>
      </c>
      <c r="P13" s="15">
        <f t="shared" si="1"/>
        <v>1.2247448713915889</v>
      </c>
    </row>
    <row r="14" spans="1:16" x14ac:dyDescent="0.25">
      <c r="A14" t="s">
        <v>12</v>
      </c>
      <c r="B14" s="2" t="s">
        <v>27</v>
      </c>
      <c r="C14">
        <v>0.6</v>
      </c>
      <c r="D14">
        <v>0.6</v>
      </c>
      <c r="E14">
        <v>0.7</v>
      </c>
      <c r="F14">
        <v>0.6</v>
      </c>
      <c r="G14">
        <v>0.4</v>
      </c>
      <c r="H14">
        <v>0.3</v>
      </c>
      <c r="I14">
        <v>0.3</v>
      </c>
      <c r="J14">
        <v>0.3</v>
      </c>
      <c r="K14">
        <v>0.3</v>
      </c>
      <c r="L14">
        <v>0.3</v>
      </c>
      <c r="M14">
        <v>0.3</v>
      </c>
      <c r="O14" s="15">
        <f t="shared" si="0"/>
        <v>0.3</v>
      </c>
      <c r="P14" s="15">
        <f t="shared" si="1"/>
        <v>0</v>
      </c>
    </row>
    <row r="15" spans="1:16" x14ac:dyDescent="0.25">
      <c r="A15" t="s">
        <v>12</v>
      </c>
      <c r="B15" s="2" t="s">
        <v>25</v>
      </c>
      <c r="C15">
        <v>26</v>
      </c>
      <c r="D15">
        <v>27</v>
      </c>
      <c r="E15">
        <v>29</v>
      </c>
      <c r="F15">
        <v>32</v>
      </c>
      <c r="G15">
        <v>28</v>
      </c>
      <c r="H15">
        <v>25</v>
      </c>
      <c r="I15">
        <v>26</v>
      </c>
      <c r="J15">
        <v>29</v>
      </c>
      <c r="K15">
        <v>30</v>
      </c>
      <c r="L15">
        <v>31</v>
      </c>
      <c r="M15">
        <v>26</v>
      </c>
      <c r="O15" s="15">
        <f t="shared" si="0"/>
        <v>28.4</v>
      </c>
      <c r="P15" s="15">
        <f t="shared" si="1"/>
        <v>2.3021728866442679</v>
      </c>
    </row>
    <row r="16" spans="1:16" x14ac:dyDescent="0.25">
      <c r="A16" t="s">
        <v>12</v>
      </c>
      <c r="B16" s="2" t="s">
        <v>26</v>
      </c>
      <c r="C16">
        <v>26</v>
      </c>
      <c r="D16">
        <v>27</v>
      </c>
      <c r="E16">
        <v>29</v>
      </c>
      <c r="F16">
        <v>33</v>
      </c>
      <c r="G16">
        <v>29</v>
      </c>
      <c r="H16">
        <v>26</v>
      </c>
      <c r="I16">
        <v>26</v>
      </c>
      <c r="J16">
        <v>29</v>
      </c>
      <c r="K16">
        <v>30</v>
      </c>
      <c r="L16">
        <v>32</v>
      </c>
      <c r="M16">
        <v>26</v>
      </c>
      <c r="O16" s="15">
        <f t="shared" si="0"/>
        <v>28.6</v>
      </c>
      <c r="P16" s="15">
        <f t="shared" si="1"/>
        <v>2.6076809620810595</v>
      </c>
    </row>
    <row r="17" spans="1:16" x14ac:dyDescent="0.25">
      <c r="A17" t="s">
        <v>12</v>
      </c>
      <c r="B17" s="2" t="s">
        <v>28</v>
      </c>
      <c r="C17">
        <v>2.6</v>
      </c>
      <c r="D17">
        <v>2.8</v>
      </c>
      <c r="E17">
        <v>3.1</v>
      </c>
      <c r="F17">
        <v>3.5</v>
      </c>
      <c r="G17">
        <v>3</v>
      </c>
      <c r="H17">
        <v>2.7</v>
      </c>
      <c r="I17">
        <v>2.8</v>
      </c>
      <c r="J17">
        <v>3.3</v>
      </c>
      <c r="K17">
        <v>3.4</v>
      </c>
      <c r="L17">
        <v>3.4</v>
      </c>
      <c r="M17">
        <v>2.9</v>
      </c>
      <c r="O17" s="15">
        <f t="shared" si="0"/>
        <v>3.16</v>
      </c>
      <c r="P17" s="15">
        <f t="shared" si="1"/>
        <v>0.28809720581775866</v>
      </c>
    </row>
    <row r="18" spans="1:16" x14ac:dyDescent="0.25">
      <c r="A18" t="s">
        <v>13</v>
      </c>
      <c r="B18" s="2" t="s">
        <v>29</v>
      </c>
      <c r="C18">
        <v>2</v>
      </c>
      <c r="D18">
        <v>5.5</v>
      </c>
      <c r="E18">
        <v>2.8</v>
      </c>
      <c r="F18">
        <v>5.7</v>
      </c>
      <c r="G18">
        <v>3</v>
      </c>
      <c r="H18">
        <v>6</v>
      </c>
      <c r="I18">
        <v>5</v>
      </c>
      <c r="J18">
        <v>2.5</v>
      </c>
      <c r="K18">
        <v>1</v>
      </c>
      <c r="L18">
        <v>3</v>
      </c>
      <c r="M18">
        <v>3</v>
      </c>
      <c r="O18" s="15">
        <f t="shared" si="0"/>
        <v>2.9</v>
      </c>
      <c r="P18" s="15">
        <f t="shared" si="1"/>
        <v>1.4317821063276355</v>
      </c>
    </row>
    <row r="19" spans="1:16" x14ac:dyDescent="0.25">
      <c r="A19" t="s">
        <v>13</v>
      </c>
      <c r="B19" s="2" t="s">
        <v>30</v>
      </c>
      <c r="C19">
        <v>0.4</v>
      </c>
      <c r="D19">
        <v>1</v>
      </c>
      <c r="E19">
        <v>0.6</v>
      </c>
      <c r="F19">
        <v>1</v>
      </c>
      <c r="G19">
        <v>0.5</v>
      </c>
      <c r="H19">
        <v>1</v>
      </c>
      <c r="I19">
        <v>0.7</v>
      </c>
      <c r="J19">
        <v>0.3</v>
      </c>
      <c r="K19">
        <v>0.1</v>
      </c>
      <c r="L19">
        <v>0.3</v>
      </c>
      <c r="M19">
        <v>0.3</v>
      </c>
      <c r="O19" s="15">
        <f t="shared" si="0"/>
        <v>0.34</v>
      </c>
      <c r="P19" s="15">
        <f t="shared" si="1"/>
        <v>0.21908902300206634</v>
      </c>
    </row>
    <row r="20" spans="1:16" x14ac:dyDescent="0.25">
      <c r="A20" t="s">
        <v>13</v>
      </c>
      <c r="B20" s="2" t="s">
        <v>32</v>
      </c>
      <c r="C20">
        <v>4</v>
      </c>
      <c r="D20">
        <v>5</v>
      </c>
      <c r="E20">
        <v>2</v>
      </c>
      <c r="F20">
        <v>1.5</v>
      </c>
      <c r="G20">
        <v>3.5</v>
      </c>
      <c r="H20">
        <v>3.5</v>
      </c>
      <c r="I20">
        <v>3</v>
      </c>
      <c r="J20">
        <v>2.5</v>
      </c>
      <c r="K20">
        <v>2.5</v>
      </c>
      <c r="L20">
        <v>5.5</v>
      </c>
      <c r="M20">
        <v>5</v>
      </c>
      <c r="O20" s="15">
        <f t="shared" si="0"/>
        <v>3.7</v>
      </c>
      <c r="P20" s="15">
        <f t="shared" si="1"/>
        <v>1.4404860290887931</v>
      </c>
    </row>
    <row r="21" spans="1:16" x14ac:dyDescent="0.25">
      <c r="A21" t="s">
        <v>13</v>
      </c>
      <c r="B21" s="2" t="s">
        <v>31</v>
      </c>
      <c r="C21">
        <v>0</v>
      </c>
      <c r="D21">
        <v>0</v>
      </c>
      <c r="E21">
        <v>3</v>
      </c>
      <c r="F21">
        <v>2</v>
      </c>
      <c r="G21">
        <v>7</v>
      </c>
      <c r="H21">
        <v>1</v>
      </c>
      <c r="I21">
        <v>1</v>
      </c>
      <c r="J21">
        <v>2.5</v>
      </c>
      <c r="K21">
        <v>3</v>
      </c>
      <c r="L21">
        <v>3</v>
      </c>
      <c r="M21">
        <v>3</v>
      </c>
      <c r="O21" s="15">
        <f t="shared" si="0"/>
        <v>2.5</v>
      </c>
      <c r="P21" s="15">
        <f t="shared" si="1"/>
        <v>0.8660254037844386</v>
      </c>
    </row>
    <row r="22" spans="1:16" x14ac:dyDescent="0.25">
      <c r="A22" t="s">
        <v>13</v>
      </c>
      <c r="B22" s="2" t="s">
        <v>33</v>
      </c>
      <c r="C22">
        <v>4</v>
      </c>
      <c r="D22">
        <v>5</v>
      </c>
      <c r="E22">
        <v>5</v>
      </c>
      <c r="F22">
        <v>3.5</v>
      </c>
      <c r="G22">
        <v>10.5</v>
      </c>
      <c r="H22">
        <v>4.5</v>
      </c>
      <c r="I22">
        <v>4</v>
      </c>
      <c r="J22">
        <v>5</v>
      </c>
      <c r="K22">
        <v>5.5</v>
      </c>
      <c r="L22">
        <v>8.5</v>
      </c>
      <c r="M22">
        <v>8</v>
      </c>
      <c r="O22" s="15">
        <f t="shared" si="0"/>
        <v>6.2</v>
      </c>
      <c r="P22" s="15">
        <f t="shared" si="1"/>
        <v>1.9557607215607953</v>
      </c>
    </row>
    <row r="23" spans="1:16" x14ac:dyDescent="0.25">
      <c r="A23" t="s">
        <v>13</v>
      </c>
      <c r="B23" s="2" t="s">
        <v>34</v>
      </c>
      <c r="C23">
        <v>2</v>
      </c>
      <c r="D23">
        <v>2.2000000000000002</v>
      </c>
      <c r="E23">
        <v>2.1</v>
      </c>
      <c r="F23">
        <v>1.5</v>
      </c>
      <c r="G23">
        <v>4.7</v>
      </c>
      <c r="H23">
        <v>2.2999999999999998</v>
      </c>
      <c r="I23">
        <v>1.8</v>
      </c>
      <c r="J23">
        <v>2.4</v>
      </c>
      <c r="K23">
        <v>2.7</v>
      </c>
      <c r="L23">
        <v>4.0999999999999996</v>
      </c>
      <c r="M23">
        <v>3.7</v>
      </c>
      <c r="O23" s="15">
        <f t="shared" si="0"/>
        <v>2.94</v>
      </c>
      <c r="P23" s="15">
        <f t="shared" si="1"/>
        <v>0.94498677239419537</v>
      </c>
    </row>
    <row r="24" spans="1:16" x14ac:dyDescent="0.25">
      <c r="A24" t="s">
        <v>12</v>
      </c>
      <c r="B24" s="2" t="s">
        <v>35</v>
      </c>
      <c r="C24">
        <v>1526696.8</v>
      </c>
      <c r="D24">
        <v>2014803</v>
      </c>
      <c r="E24">
        <v>1462641</v>
      </c>
      <c r="F24">
        <v>1772160.6</v>
      </c>
      <c r="G24">
        <v>1917321.9</v>
      </c>
      <c r="H24">
        <v>2143524.7999999998</v>
      </c>
      <c r="I24">
        <v>1663365</v>
      </c>
      <c r="J24">
        <v>1468527.4</v>
      </c>
      <c r="K24">
        <v>1053729.5</v>
      </c>
      <c r="L24">
        <v>805615.4</v>
      </c>
      <c r="M24">
        <v>1665909</v>
      </c>
      <c r="O24" s="16">
        <f t="shared" si="0"/>
        <v>1331429.26</v>
      </c>
      <c r="P24" s="16">
        <f t="shared" si="1"/>
        <v>385503.34110855369</v>
      </c>
    </row>
    <row r="25" spans="1:16" x14ac:dyDescent="0.25">
      <c r="A25" t="s">
        <v>12</v>
      </c>
      <c r="B25" s="2" t="s">
        <v>36</v>
      </c>
      <c r="C25">
        <v>410236.1</v>
      </c>
      <c r="D25">
        <v>460376.1</v>
      </c>
      <c r="E25">
        <v>311207</v>
      </c>
      <c r="F25">
        <v>646996.69999999995</v>
      </c>
      <c r="G25">
        <v>426975.9</v>
      </c>
      <c r="H25">
        <v>391642</v>
      </c>
      <c r="I25">
        <v>425008.2</v>
      </c>
      <c r="J25">
        <v>385307.6</v>
      </c>
      <c r="K25">
        <v>343603</v>
      </c>
      <c r="L25">
        <v>345649.5</v>
      </c>
      <c r="M25">
        <v>478418.5</v>
      </c>
      <c r="O25" s="16">
        <f t="shared" si="0"/>
        <v>395597.36</v>
      </c>
      <c r="P25" s="16">
        <f t="shared" si="1"/>
        <v>57071.052407617244</v>
      </c>
    </row>
    <row r="26" spans="1:16" x14ac:dyDescent="0.25">
      <c r="H26" s="16">
        <f>SUM(H24:H25)</f>
        <v>2535166.7999999998</v>
      </c>
      <c r="I26" s="16">
        <f t="shared" ref="I26:M26" si="2">SUM(I24:I25)</f>
        <v>2088373.2</v>
      </c>
      <c r="J26" s="16">
        <f t="shared" si="2"/>
        <v>1853835</v>
      </c>
      <c r="K26" s="16">
        <f t="shared" si="2"/>
        <v>1397332.5</v>
      </c>
      <c r="L26" s="16">
        <f t="shared" si="2"/>
        <v>1151264.8999999999</v>
      </c>
      <c r="M26" s="16">
        <f t="shared" si="2"/>
        <v>2144327.5</v>
      </c>
      <c r="O26" s="16">
        <f t="shared" si="0"/>
        <v>1727026.6199999999</v>
      </c>
      <c r="P26" s="16">
        <f>STDEV(I26:M26)</f>
        <v>436174.13711287058</v>
      </c>
    </row>
    <row r="27" spans="1:16" x14ac:dyDescent="0.25">
      <c r="B27" t="s">
        <v>53</v>
      </c>
      <c r="M27">
        <f>(M13+M16)/M7</f>
        <v>3.333333333333333</v>
      </c>
    </row>
    <row r="28" spans="1:16" x14ac:dyDescent="0.25">
      <c r="B28" t="s">
        <v>54</v>
      </c>
      <c r="M28">
        <f>M12/M7</f>
        <v>78.148148148148138</v>
      </c>
    </row>
    <row r="30" spans="1:16" x14ac:dyDescent="0.25">
      <c r="B30" t="s">
        <v>58</v>
      </c>
      <c r="D30" s="7">
        <v>9.3699999999999992</v>
      </c>
      <c r="E30" s="7">
        <v>10.37</v>
      </c>
      <c r="F30" s="7">
        <v>10.41</v>
      </c>
      <c r="G30" s="7">
        <v>10.41</v>
      </c>
      <c r="H30" s="7">
        <v>8.3699999999999992</v>
      </c>
      <c r="I30" s="7">
        <v>7.7</v>
      </c>
      <c r="J30" s="7">
        <v>7.8</v>
      </c>
      <c r="K30" s="7">
        <v>8.1</v>
      </c>
      <c r="L30" s="7">
        <v>8.1</v>
      </c>
      <c r="M30" s="7">
        <v>7.7</v>
      </c>
      <c r="N30" s="7">
        <v>7.81</v>
      </c>
      <c r="O30" s="15">
        <f>AVERAGE(I30:M30)</f>
        <v>7.8800000000000008</v>
      </c>
      <c r="P30" s="15">
        <f>STDEV(I30:M30)</f>
        <v>0.20493901531919173</v>
      </c>
    </row>
    <row r="31" spans="1:16" x14ac:dyDescent="0.25">
      <c r="B31" t="s">
        <v>59</v>
      </c>
      <c r="D31" s="7">
        <v>2.35</v>
      </c>
      <c r="E31" s="7">
        <v>2.35</v>
      </c>
      <c r="F31" s="7">
        <v>2.35</v>
      </c>
      <c r="G31" s="7">
        <v>1.85</v>
      </c>
      <c r="H31" s="7">
        <v>1.35</v>
      </c>
      <c r="I31" s="7">
        <v>1.35</v>
      </c>
      <c r="J31" s="7">
        <v>1.35</v>
      </c>
      <c r="K31" s="7">
        <v>1.35</v>
      </c>
      <c r="L31" s="7">
        <v>3.2</v>
      </c>
      <c r="M31" s="7">
        <v>0.35</v>
      </c>
      <c r="N31" s="7">
        <v>1.95</v>
      </c>
      <c r="O31" s="15">
        <f t="shared" ref="O31:O50" si="3">AVERAGE(I31:M31)</f>
        <v>1.52</v>
      </c>
      <c r="P31" s="15">
        <f t="shared" ref="P31:P50" si="4">STDEV(I31:M31)</f>
        <v>1.0341663309158737</v>
      </c>
    </row>
    <row r="32" spans="1:16" x14ac:dyDescent="0.25">
      <c r="B32" t="s">
        <v>60</v>
      </c>
      <c r="D32" s="7">
        <v>4.0999999999999996</v>
      </c>
      <c r="E32" s="7">
        <v>4.0999999999999996</v>
      </c>
      <c r="F32" s="7">
        <v>3.75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15">
        <f t="shared" si="3"/>
        <v>0</v>
      </c>
      <c r="P32" s="15">
        <f t="shared" si="4"/>
        <v>0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1.1000000000000001</v>
      </c>
      <c r="E34" s="7">
        <v>1.1000000000000001</v>
      </c>
      <c r="F34" s="7">
        <v>1.1000000000000001</v>
      </c>
      <c r="G34" s="7">
        <v>1.1000000000000001</v>
      </c>
      <c r="H34" s="7">
        <v>1.1000000000000001</v>
      </c>
      <c r="I34" s="7">
        <v>1.1000000000000001</v>
      </c>
      <c r="J34" s="7">
        <v>1.1000000000000001</v>
      </c>
      <c r="K34" s="7">
        <v>1.1000000000000001</v>
      </c>
      <c r="L34" s="7">
        <v>1.1000000000000001</v>
      </c>
      <c r="M34" s="7">
        <v>0.93</v>
      </c>
      <c r="N34" s="7">
        <v>1.04</v>
      </c>
      <c r="O34" s="15">
        <f t="shared" si="3"/>
        <v>1.0660000000000001</v>
      </c>
      <c r="P34" s="15">
        <f t="shared" si="4"/>
        <v>7.6026311234992858E-2</v>
      </c>
    </row>
    <row r="35" spans="2:16" x14ac:dyDescent="0.25">
      <c r="B35" t="s">
        <v>79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1</v>
      </c>
      <c r="O35" s="15">
        <f t="shared" si="3"/>
        <v>0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1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7">
        <v>2.63</v>
      </c>
      <c r="E39" s="7">
        <v>2.63</v>
      </c>
      <c r="F39" s="7">
        <v>2.59</v>
      </c>
      <c r="G39" s="7">
        <v>2.59</v>
      </c>
      <c r="H39" s="7">
        <v>2.63</v>
      </c>
      <c r="I39" s="7">
        <v>1.8</v>
      </c>
      <c r="J39" s="7">
        <v>2.0499999999999998</v>
      </c>
      <c r="K39" s="7">
        <v>2.75</v>
      </c>
      <c r="L39" s="7">
        <v>2.75</v>
      </c>
      <c r="M39" s="7">
        <v>2.0499999999999998</v>
      </c>
      <c r="N39" s="7">
        <v>1.95</v>
      </c>
      <c r="O39" s="15">
        <f t="shared" si="3"/>
        <v>2.2799999999999998</v>
      </c>
      <c r="P39" s="15">
        <f t="shared" si="4"/>
        <v>0.44102154142399957</v>
      </c>
    </row>
    <row r="40" spans="2:16" x14ac:dyDescent="0.25">
      <c r="B40" t="s">
        <v>84</v>
      </c>
      <c r="D40" s="7">
        <v>0.75</v>
      </c>
      <c r="E40" s="7">
        <v>0.75</v>
      </c>
      <c r="F40" s="7">
        <v>0.75</v>
      </c>
      <c r="G40" s="7">
        <v>0.75</v>
      </c>
      <c r="H40" s="7">
        <v>0.75</v>
      </c>
      <c r="I40" s="7">
        <v>0.75</v>
      </c>
      <c r="J40" s="7">
        <v>0.75</v>
      </c>
      <c r="K40" s="7">
        <v>0.75</v>
      </c>
      <c r="L40" s="7">
        <v>0.75</v>
      </c>
      <c r="M40" s="7">
        <v>1.05</v>
      </c>
      <c r="N40" s="7">
        <v>1.05</v>
      </c>
      <c r="O40" s="15">
        <f t="shared" si="3"/>
        <v>0.80999999999999994</v>
      </c>
      <c r="P40" s="15">
        <f t="shared" si="4"/>
        <v>0.13416407864998744</v>
      </c>
    </row>
    <row r="41" spans="2:16" x14ac:dyDescent="0.25">
      <c r="B41" t="s">
        <v>85</v>
      </c>
      <c r="D41" s="7">
        <v>1.1000000000000001</v>
      </c>
      <c r="E41" s="7">
        <v>1.1000000000000001</v>
      </c>
      <c r="F41" s="7">
        <v>0.95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15">
        <f t="shared" si="3"/>
        <v>0</v>
      </c>
      <c r="P41" s="15">
        <f t="shared" si="4"/>
        <v>0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1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1</v>
      </c>
      <c r="E44" s="7">
        <v>1</v>
      </c>
      <c r="F44" s="7">
        <v>1</v>
      </c>
      <c r="G44" s="7">
        <v>1</v>
      </c>
      <c r="H44" s="7">
        <v>1</v>
      </c>
      <c r="I44" s="7">
        <v>1</v>
      </c>
      <c r="J44" s="7">
        <v>1</v>
      </c>
      <c r="K44" s="7">
        <v>1</v>
      </c>
      <c r="L44" s="7">
        <v>1</v>
      </c>
      <c r="M44" s="7">
        <v>1</v>
      </c>
      <c r="N44" s="7">
        <v>1</v>
      </c>
      <c r="O44" s="15">
        <f t="shared" si="3"/>
        <v>1</v>
      </c>
      <c r="P44" s="15">
        <f t="shared" si="4"/>
        <v>0</v>
      </c>
    </row>
    <row r="45" spans="2:16" x14ac:dyDescent="0.25">
      <c r="B45" t="s">
        <v>61</v>
      </c>
      <c r="D45" s="7">
        <v>1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15">
        <f t="shared" si="3"/>
        <v>0</v>
      </c>
      <c r="P45" s="15">
        <f t="shared" si="4"/>
        <v>0</v>
      </c>
    </row>
    <row r="46" spans="2:16" x14ac:dyDescent="0.25">
      <c r="B46" t="s">
        <v>62</v>
      </c>
      <c r="D46" s="7">
        <v>4.5999999999999996</v>
      </c>
      <c r="E46" s="7">
        <v>7.6</v>
      </c>
      <c r="F46" s="7">
        <v>8.51</v>
      </c>
      <c r="G46" s="7">
        <v>6.4</v>
      </c>
      <c r="H46" s="7">
        <v>4.0999999999999996</v>
      </c>
      <c r="I46" s="7">
        <v>5.0999999999999996</v>
      </c>
      <c r="J46" s="7">
        <v>3.22</v>
      </c>
      <c r="K46" s="7">
        <v>6.77</v>
      </c>
      <c r="L46" s="7">
        <v>6.25</v>
      </c>
      <c r="M46" s="7">
        <v>5.63</v>
      </c>
      <c r="N46" s="7">
        <v>2.98</v>
      </c>
      <c r="O46" s="15">
        <f t="shared" si="3"/>
        <v>5.3940000000000001</v>
      </c>
      <c r="P46" s="15">
        <f t="shared" si="4"/>
        <v>1.3688060490807328</v>
      </c>
    </row>
    <row r="47" spans="2:16" x14ac:dyDescent="0.25">
      <c r="B47" t="s">
        <v>63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5">
        <f t="shared" si="3"/>
        <v>0</v>
      </c>
      <c r="P47" s="15">
        <f t="shared" si="4"/>
        <v>0</v>
      </c>
    </row>
    <row r="48" spans="2:16" x14ac:dyDescent="0.25">
      <c r="B48" t="s">
        <v>74</v>
      </c>
      <c r="D48" s="7">
        <v>8</v>
      </c>
      <c r="E48" s="7">
        <v>9.5</v>
      </c>
      <c r="F48" s="7">
        <v>8.5500000000000007</v>
      </c>
      <c r="G48" s="7">
        <v>11.55</v>
      </c>
      <c r="H48" s="7">
        <v>11.48</v>
      </c>
      <c r="I48" s="7">
        <v>10.71</v>
      </c>
      <c r="J48" s="7">
        <v>8.52</v>
      </c>
      <c r="K48" s="7">
        <v>4.5</v>
      </c>
      <c r="L48" s="7">
        <v>5.75</v>
      </c>
      <c r="M48" s="7">
        <v>5.8</v>
      </c>
      <c r="N48" s="7">
        <v>6</v>
      </c>
      <c r="O48" s="15">
        <f t="shared" si="3"/>
        <v>7.056</v>
      </c>
      <c r="P48" s="15">
        <f t="shared" si="4"/>
        <v>2.5155178393324915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36</v>
      </c>
      <c r="E50" s="7">
        <f t="shared" ref="E50:N50" si="5">SUM(E30:E49)</f>
        <v>40.5</v>
      </c>
      <c r="F50" s="7">
        <f t="shared" si="5"/>
        <v>39.959999999999994</v>
      </c>
      <c r="G50" s="7">
        <f t="shared" si="5"/>
        <v>35.650000000000006</v>
      </c>
      <c r="H50" s="7">
        <f t="shared" si="5"/>
        <v>30.779999999999998</v>
      </c>
      <c r="I50" s="7">
        <f>SUM(I30:I49)</f>
        <v>29.51</v>
      </c>
      <c r="J50" s="7">
        <f t="shared" si="5"/>
        <v>25.79</v>
      </c>
      <c r="K50" s="7">
        <f t="shared" si="5"/>
        <v>26.32</v>
      </c>
      <c r="L50" s="7">
        <f t="shared" si="5"/>
        <v>28.9</v>
      </c>
      <c r="M50" s="7">
        <f t="shared" si="5"/>
        <v>24.51</v>
      </c>
      <c r="N50" s="7">
        <f t="shared" si="5"/>
        <v>26.78</v>
      </c>
      <c r="O50" s="15">
        <f t="shared" si="3"/>
        <v>27.006</v>
      </c>
      <c r="P50" s="15">
        <f t="shared" si="4"/>
        <v>2.1234712147801766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P30" sqref="P30"/>
    </sheetView>
  </sheetViews>
  <sheetFormatPr defaultRowHeight="15" x14ac:dyDescent="0.25"/>
  <cols>
    <col min="1" max="1" width="5.5703125" bestFit="1" customWidth="1"/>
    <col min="2" max="2" width="56.42578125" bestFit="1" customWidth="1"/>
    <col min="3" max="4" width="9" bestFit="1" customWidth="1"/>
    <col min="5" max="5" width="10" bestFit="1" customWidth="1"/>
    <col min="6" max="7" width="9" bestFit="1" customWidth="1"/>
    <col min="8" max="8" width="8" bestFit="1" customWidth="1"/>
    <col min="9" max="9" width="9" bestFit="1" customWidth="1"/>
    <col min="10" max="11" width="8" bestFit="1" customWidth="1"/>
    <col min="12" max="12" width="7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45</v>
      </c>
    </row>
    <row r="2" spans="1:16" s="3" customFormat="1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15</v>
      </c>
      <c r="D3">
        <v>14</v>
      </c>
      <c r="E3">
        <v>14</v>
      </c>
      <c r="F3">
        <v>16</v>
      </c>
      <c r="G3">
        <v>13</v>
      </c>
      <c r="H3">
        <v>10</v>
      </c>
      <c r="I3">
        <v>9</v>
      </c>
      <c r="J3">
        <v>10</v>
      </c>
      <c r="K3">
        <v>10</v>
      </c>
      <c r="L3">
        <v>11</v>
      </c>
      <c r="M3">
        <v>11</v>
      </c>
      <c r="O3" s="15">
        <f>AVERAGE(I3:M3)</f>
        <v>10.199999999999999</v>
      </c>
      <c r="P3" s="15">
        <f>STDEV(I3:M3)</f>
        <v>0.83666002653407556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O4" s="15">
        <f t="shared" ref="O4:O26" si="0">AVERAGE(I4:M4)</f>
        <v>0</v>
      </c>
      <c r="P4" s="15">
        <f t="shared" ref="P4:P25" si="1">STDEV(I4:M4)</f>
        <v>0</v>
      </c>
    </row>
    <row r="5" spans="1:16" x14ac:dyDescent="0.25">
      <c r="A5" t="s">
        <v>12</v>
      </c>
      <c r="B5" s="1" t="s">
        <v>17</v>
      </c>
      <c r="C5">
        <v>2</v>
      </c>
      <c r="D5">
        <v>2</v>
      </c>
      <c r="E5">
        <v>2</v>
      </c>
      <c r="F5">
        <v>3</v>
      </c>
      <c r="G5">
        <v>2</v>
      </c>
      <c r="H5">
        <v>0</v>
      </c>
      <c r="I5">
        <v>0</v>
      </c>
      <c r="J5">
        <v>0</v>
      </c>
      <c r="K5">
        <v>0</v>
      </c>
      <c r="L5">
        <v>0</v>
      </c>
      <c r="M5">
        <v>1</v>
      </c>
      <c r="O5" s="15">
        <f t="shared" si="0"/>
        <v>0.2</v>
      </c>
      <c r="P5" s="15">
        <f t="shared" si="1"/>
        <v>0.44721359549995793</v>
      </c>
    </row>
    <row r="6" spans="1:16" x14ac:dyDescent="0.25">
      <c r="A6" t="s">
        <v>12</v>
      </c>
      <c r="B6" s="1" t="s">
        <v>18</v>
      </c>
      <c r="C6">
        <v>2</v>
      </c>
      <c r="D6">
        <v>1</v>
      </c>
      <c r="E6">
        <v>1</v>
      </c>
      <c r="F6">
        <v>0</v>
      </c>
      <c r="G6">
        <v>0</v>
      </c>
      <c r="H6">
        <v>1</v>
      </c>
      <c r="I6">
        <v>2</v>
      </c>
      <c r="J6">
        <v>2</v>
      </c>
      <c r="K6">
        <v>2</v>
      </c>
      <c r="L6">
        <v>3</v>
      </c>
      <c r="M6">
        <v>3</v>
      </c>
      <c r="O6" s="15">
        <f t="shared" si="0"/>
        <v>2.4</v>
      </c>
      <c r="P6" s="15">
        <f t="shared" si="1"/>
        <v>0.54772255750516596</v>
      </c>
    </row>
    <row r="7" spans="1:16" x14ac:dyDescent="0.25">
      <c r="A7" t="s">
        <v>12</v>
      </c>
      <c r="B7" s="2" t="s">
        <v>15</v>
      </c>
      <c r="C7">
        <v>13.1</v>
      </c>
      <c r="D7">
        <v>12.1</v>
      </c>
      <c r="E7">
        <v>12.1</v>
      </c>
      <c r="F7">
        <v>14.1</v>
      </c>
      <c r="G7">
        <v>11.5</v>
      </c>
      <c r="H7">
        <v>10</v>
      </c>
      <c r="I7">
        <v>9</v>
      </c>
      <c r="J7">
        <v>10</v>
      </c>
      <c r="K7">
        <v>10</v>
      </c>
      <c r="L7">
        <v>11</v>
      </c>
      <c r="M7">
        <v>11</v>
      </c>
      <c r="O7" s="15">
        <f t="shared" si="0"/>
        <v>10.199999999999999</v>
      </c>
      <c r="P7" s="15">
        <f t="shared" si="1"/>
        <v>0.83666002653407556</v>
      </c>
    </row>
    <row r="8" spans="1:16" x14ac:dyDescent="0.25">
      <c r="A8" t="s">
        <v>12</v>
      </c>
      <c r="B8" s="2" t="s">
        <v>19</v>
      </c>
      <c r="C8">
        <v>3</v>
      </c>
      <c r="D8">
        <v>3</v>
      </c>
      <c r="E8">
        <v>2.2999999999999998</v>
      </c>
      <c r="F8">
        <v>3</v>
      </c>
      <c r="G8">
        <v>3</v>
      </c>
      <c r="H8">
        <v>2.2000000000000002</v>
      </c>
      <c r="I8">
        <v>3.2</v>
      </c>
      <c r="J8">
        <v>3</v>
      </c>
      <c r="K8">
        <v>2.9</v>
      </c>
      <c r="L8">
        <v>3</v>
      </c>
      <c r="M8">
        <v>3.5</v>
      </c>
      <c r="O8" s="15">
        <f t="shared" si="0"/>
        <v>3.12</v>
      </c>
      <c r="P8" s="15">
        <f t="shared" si="1"/>
        <v>0.23874672772626648</v>
      </c>
    </row>
    <row r="9" spans="1:16" x14ac:dyDescent="0.25">
      <c r="A9" t="s">
        <v>12</v>
      </c>
      <c r="B9" s="2" t="s">
        <v>20</v>
      </c>
      <c r="C9">
        <v>16</v>
      </c>
      <c r="D9">
        <v>14.3</v>
      </c>
      <c r="E9">
        <v>13.5</v>
      </c>
      <c r="F9">
        <v>16.3</v>
      </c>
      <c r="G9">
        <v>14.3</v>
      </c>
      <c r="H9">
        <v>11.5</v>
      </c>
      <c r="I9">
        <v>11.7</v>
      </c>
      <c r="J9">
        <v>12.6</v>
      </c>
      <c r="K9">
        <v>12</v>
      </c>
      <c r="L9">
        <v>13</v>
      </c>
      <c r="M9">
        <v>13.5</v>
      </c>
      <c r="O9" s="15">
        <f t="shared" si="0"/>
        <v>12.559999999999999</v>
      </c>
      <c r="P9" s="15">
        <f t="shared" si="1"/>
        <v>0.73006848993775941</v>
      </c>
    </row>
    <row r="10" spans="1:16" x14ac:dyDescent="0.25">
      <c r="A10" t="s">
        <v>12</v>
      </c>
      <c r="B10" s="2" t="s">
        <v>21</v>
      </c>
      <c r="C10">
        <v>1976</v>
      </c>
      <c r="D10">
        <v>1332</v>
      </c>
      <c r="E10">
        <v>2162</v>
      </c>
      <c r="F10">
        <v>2397</v>
      </c>
      <c r="G10">
        <v>906</v>
      </c>
      <c r="H10">
        <v>933</v>
      </c>
      <c r="I10">
        <v>1028</v>
      </c>
      <c r="J10">
        <v>1109</v>
      </c>
      <c r="K10">
        <v>1280</v>
      </c>
      <c r="L10">
        <v>1309</v>
      </c>
      <c r="M10">
        <v>1226</v>
      </c>
      <c r="O10" s="15">
        <f t="shared" si="0"/>
        <v>1190.4000000000001</v>
      </c>
      <c r="P10" s="15">
        <f t="shared" si="1"/>
        <v>118.70256947513815</v>
      </c>
    </row>
    <row r="11" spans="1:16" x14ac:dyDescent="0.25">
      <c r="A11" t="s">
        <v>12</v>
      </c>
      <c r="B11" s="2" t="s">
        <v>22</v>
      </c>
      <c r="C11">
        <v>307</v>
      </c>
      <c r="D11">
        <v>301</v>
      </c>
      <c r="E11">
        <v>259</v>
      </c>
      <c r="F11">
        <v>300</v>
      </c>
      <c r="G11">
        <v>269</v>
      </c>
      <c r="H11">
        <v>317</v>
      </c>
      <c r="I11">
        <v>357</v>
      </c>
      <c r="J11">
        <v>273.5</v>
      </c>
      <c r="K11">
        <v>346</v>
      </c>
      <c r="L11">
        <v>375</v>
      </c>
      <c r="M11">
        <v>325</v>
      </c>
      <c r="O11" s="15">
        <f t="shared" si="0"/>
        <v>335.3</v>
      </c>
      <c r="P11" s="15">
        <f t="shared" si="1"/>
        <v>39.008973326659238</v>
      </c>
    </row>
    <row r="12" spans="1:16" x14ac:dyDescent="0.25">
      <c r="A12" t="s">
        <v>12</v>
      </c>
      <c r="B12" s="2" t="s">
        <v>23</v>
      </c>
      <c r="C12">
        <v>2314</v>
      </c>
      <c r="D12">
        <v>1643.5</v>
      </c>
      <c r="E12">
        <v>2430</v>
      </c>
      <c r="F12">
        <v>2721</v>
      </c>
      <c r="G12">
        <v>1191</v>
      </c>
      <c r="H12">
        <v>1275</v>
      </c>
      <c r="I12">
        <v>1388</v>
      </c>
      <c r="J12">
        <v>1389.5</v>
      </c>
      <c r="K12">
        <v>1639</v>
      </c>
      <c r="L12">
        <v>1701</v>
      </c>
      <c r="M12">
        <v>1565.5</v>
      </c>
      <c r="O12" s="15">
        <f t="shared" si="0"/>
        <v>1536.6</v>
      </c>
      <c r="P12" s="15">
        <f t="shared" si="1"/>
        <v>143.23817577726965</v>
      </c>
    </row>
    <row r="13" spans="1:16" x14ac:dyDescent="0.25">
      <c r="A13" t="s">
        <v>12</v>
      </c>
      <c r="B13" s="2" t="s">
        <v>24</v>
      </c>
      <c r="C13">
        <v>65</v>
      </c>
      <c r="D13">
        <v>75</v>
      </c>
      <c r="E13">
        <v>78</v>
      </c>
      <c r="F13">
        <v>82</v>
      </c>
      <c r="G13">
        <v>93</v>
      </c>
      <c r="H13">
        <v>104</v>
      </c>
      <c r="I13">
        <v>116</v>
      </c>
      <c r="J13">
        <v>149</v>
      </c>
      <c r="K13">
        <v>147</v>
      </c>
      <c r="L13">
        <v>156</v>
      </c>
      <c r="M13">
        <v>141</v>
      </c>
      <c r="O13" s="15">
        <f t="shared" si="0"/>
        <v>141.80000000000001</v>
      </c>
      <c r="P13" s="15">
        <f t="shared" si="1"/>
        <v>15.3850576859497</v>
      </c>
    </row>
    <row r="14" spans="1:16" x14ac:dyDescent="0.25">
      <c r="A14" t="s">
        <v>12</v>
      </c>
      <c r="B14" s="2" t="s">
        <v>27</v>
      </c>
      <c r="C14">
        <v>2.7</v>
      </c>
      <c r="D14">
        <v>3.2</v>
      </c>
      <c r="E14">
        <v>3.2</v>
      </c>
      <c r="F14">
        <v>3.3</v>
      </c>
      <c r="G14">
        <v>3.6</v>
      </c>
      <c r="H14">
        <v>3.9</v>
      </c>
      <c r="I14">
        <v>3.9</v>
      </c>
      <c r="J14">
        <v>4.5999999999999996</v>
      </c>
      <c r="K14">
        <v>4.2</v>
      </c>
      <c r="L14">
        <v>4.2</v>
      </c>
      <c r="M14">
        <v>3.9</v>
      </c>
      <c r="O14" s="15">
        <f t="shared" si="0"/>
        <v>4.1599999999999993</v>
      </c>
      <c r="P14" s="15">
        <f t="shared" si="1"/>
        <v>0.28809720581775861</v>
      </c>
    </row>
    <row r="15" spans="1:16" x14ac:dyDescent="0.25">
      <c r="A15" t="s">
        <v>12</v>
      </c>
      <c r="B15" s="2" t="s">
        <v>25</v>
      </c>
      <c r="C15">
        <v>45</v>
      </c>
      <c r="D15">
        <v>40</v>
      </c>
      <c r="E15">
        <v>39</v>
      </c>
      <c r="F15">
        <v>42</v>
      </c>
      <c r="G15">
        <v>43</v>
      </c>
      <c r="H15">
        <v>44</v>
      </c>
      <c r="I15">
        <v>47</v>
      </c>
      <c r="J15">
        <v>42</v>
      </c>
      <c r="K15">
        <v>43</v>
      </c>
      <c r="L15">
        <v>46</v>
      </c>
      <c r="M15">
        <v>41</v>
      </c>
      <c r="O15" s="15">
        <f t="shared" si="0"/>
        <v>43.8</v>
      </c>
      <c r="P15" s="15">
        <f t="shared" si="1"/>
        <v>2.5884358211089569</v>
      </c>
    </row>
    <row r="16" spans="1:16" x14ac:dyDescent="0.25">
      <c r="A16" t="s">
        <v>12</v>
      </c>
      <c r="B16" s="2" t="s">
        <v>26</v>
      </c>
      <c r="C16">
        <v>45</v>
      </c>
      <c r="D16">
        <v>40</v>
      </c>
      <c r="E16">
        <v>39</v>
      </c>
      <c r="F16">
        <v>42</v>
      </c>
      <c r="G16">
        <v>43</v>
      </c>
      <c r="H16">
        <v>44</v>
      </c>
      <c r="I16">
        <v>47</v>
      </c>
      <c r="J16">
        <v>42</v>
      </c>
      <c r="K16">
        <v>43</v>
      </c>
      <c r="L16">
        <v>46</v>
      </c>
      <c r="M16">
        <v>41</v>
      </c>
      <c r="O16" s="15">
        <f t="shared" si="0"/>
        <v>43.8</v>
      </c>
      <c r="P16" s="15">
        <f t="shared" si="1"/>
        <v>2.5884358211089569</v>
      </c>
    </row>
    <row r="17" spans="1:16" x14ac:dyDescent="0.25">
      <c r="A17" t="s">
        <v>12</v>
      </c>
      <c r="B17" s="2" t="s">
        <v>28</v>
      </c>
      <c r="C17">
        <v>4.4000000000000004</v>
      </c>
      <c r="D17">
        <v>4.2</v>
      </c>
      <c r="E17">
        <v>4.0999999999999996</v>
      </c>
      <c r="F17">
        <v>4.5999999999999996</v>
      </c>
      <c r="G17">
        <v>4.5999999999999996</v>
      </c>
      <c r="H17">
        <v>4.7</v>
      </c>
      <c r="I17">
        <v>5</v>
      </c>
      <c r="J17">
        <v>4.7</v>
      </c>
      <c r="K17">
        <v>4.8</v>
      </c>
      <c r="L17">
        <v>5</v>
      </c>
      <c r="M17">
        <v>4.5999999999999996</v>
      </c>
      <c r="O17" s="15">
        <f t="shared" si="0"/>
        <v>4.82</v>
      </c>
      <c r="P17" s="15">
        <f t="shared" si="1"/>
        <v>0.17888543819998326</v>
      </c>
    </row>
    <row r="18" spans="1:16" x14ac:dyDescent="0.25">
      <c r="A18" t="s">
        <v>13</v>
      </c>
      <c r="B18" s="2" t="s">
        <v>29</v>
      </c>
      <c r="C18">
        <v>17</v>
      </c>
      <c r="D18">
        <v>14</v>
      </c>
      <c r="E18">
        <v>28</v>
      </c>
      <c r="F18">
        <v>14</v>
      </c>
      <c r="G18">
        <v>21.5</v>
      </c>
      <c r="H18">
        <v>20.5</v>
      </c>
      <c r="I18">
        <v>27.5</v>
      </c>
      <c r="J18">
        <v>25.5</v>
      </c>
      <c r="K18">
        <v>33.5</v>
      </c>
      <c r="L18">
        <v>40</v>
      </c>
      <c r="M18">
        <v>39.5</v>
      </c>
      <c r="O18" s="15">
        <f t="shared" si="0"/>
        <v>33.200000000000003</v>
      </c>
      <c r="P18" s="15">
        <f t="shared" si="1"/>
        <v>6.6670833203133171</v>
      </c>
    </row>
    <row r="19" spans="1:16" x14ac:dyDescent="0.25">
      <c r="A19" t="s">
        <v>13</v>
      </c>
      <c r="B19" s="2" t="s">
        <v>30</v>
      </c>
      <c r="C19">
        <v>3.2</v>
      </c>
      <c r="D19">
        <v>2.6</v>
      </c>
      <c r="E19">
        <v>5.4</v>
      </c>
      <c r="F19">
        <v>2.5</v>
      </c>
      <c r="G19">
        <v>3.5</v>
      </c>
      <c r="H19">
        <v>3.3</v>
      </c>
      <c r="I19">
        <v>3.9</v>
      </c>
      <c r="J19">
        <v>3.1</v>
      </c>
      <c r="K19">
        <v>3.9</v>
      </c>
      <c r="L19">
        <v>4</v>
      </c>
      <c r="M19">
        <v>3.8</v>
      </c>
      <c r="O19" s="15">
        <f t="shared" si="0"/>
        <v>3.7399999999999998</v>
      </c>
      <c r="P19" s="15">
        <f t="shared" si="1"/>
        <v>0.36469165057620934</v>
      </c>
    </row>
    <row r="20" spans="1:16" x14ac:dyDescent="0.25">
      <c r="A20" t="s">
        <v>13</v>
      </c>
      <c r="B20" s="2" t="s">
        <v>32</v>
      </c>
      <c r="C20">
        <v>2</v>
      </c>
      <c r="D20">
        <v>9</v>
      </c>
      <c r="E20">
        <v>0</v>
      </c>
      <c r="F20">
        <v>6</v>
      </c>
      <c r="G20">
        <v>8</v>
      </c>
      <c r="H20">
        <v>4</v>
      </c>
      <c r="I20">
        <v>8</v>
      </c>
      <c r="J20">
        <v>14</v>
      </c>
      <c r="K20">
        <v>7</v>
      </c>
      <c r="L20">
        <v>4</v>
      </c>
      <c r="M20">
        <v>13</v>
      </c>
      <c r="O20" s="15">
        <f t="shared" si="0"/>
        <v>9.1999999999999993</v>
      </c>
      <c r="P20" s="15">
        <f t="shared" si="1"/>
        <v>4.2071367935925261</v>
      </c>
    </row>
    <row r="21" spans="1:16" x14ac:dyDescent="0.25">
      <c r="A21" t="s">
        <v>13</v>
      </c>
      <c r="B21" s="2" t="s">
        <v>31</v>
      </c>
      <c r="C21">
        <v>2</v>
      </c>
      <c r="D21">
        <v>8</v>
      </c>
      <c r="E21">
        <v>7</v>
      </c>
      <c r="F21">
        <v>6</v>
      </c>
      <c r="G21">
        <v>4</v>
      </c>
      <c r="H21">
        <v>2</v>
      </c>
      <c r="I21">
        <v>3</v>
      </c>
      <c r="J21">
        <v>4</v>
      </c>
      <c r="K21">
        <v>1</v>
      </c>
      <c r="L21">
        <v>6</v>
      </c>
      <c r="M21">
        <v>5</v>
      </c>
      <c r="O21" s="15">
        <f t="shared" si="0"/>
        <v>3.8</v>
      </c>
      <c r="P21" s="15">
        <f t="shared" si="1"/>
        <v>1.9235384061671343</v>
      </c>
    </row>
    <row r="22" spans="1:16" x14ac:dyDescent="0.25">
      <c r="A22" t="s">
        <v>13</v>
      </c>
      <c r="B22" s="2" t="s">
        <v>33</v>
      </c>
      <c r="C22">
        <v>4</v>
      </c>
      <c r="D22">
        <v>17</v>
      </c>
      <c r="E22">
        <v>7</v>
      </c>
      <c r="F22">
        <v>12</v>
      </c>
      <c r="G22">
        <v>12</v>
      </c>
      <c r="H22">
        <v>6</v>
      </c>
      <c r="I22">
        <v>11</v>
      </c>
      <c r="J22">
        <v>18</v>
      </c>
      <c r="K22">
        <v>8</v>
      </c>
      <c r="L22">
        <v>10</v>
      </c>
      <c r="M22">
        <v>18</v>
      </c>
      <c r="O22" s="15">
        <f t="shared" si="0"/>
        <v>13</v>
      </c>
      <c r="P22" s="15">
        <f t="shared" si="1"/>
        <v>4.6904157598234297</v>
      </c>
    </row>
    <row r="23" spans="1:16" x14ac:dyDescent="0.25">
      <c r="A23" t="s">
        <v>13</v>
      </c>
      <c r="B23" s="2" t="s">
        <v>34</v>
      </c>
      <c r="C23">
        <v>2</v>
      </c>
      <c r="D23">
        <v>7.4</v>
      </c>
      <c r="E23">
        <v>3</v>
      </c>
      <c r="F23">
        <v>5.0999999999999996</v>
      </c>
      <c r="G23">
        <v>5.4</v>
      </c>
      <c r="H23">
        <v>3</v>
      </c>
      <c r="I23">
        <v>4.9000000000000004</v>
      </c>
      <c r="J23">
        <v>8.6999999999999993</v>
      </c>
      <c r="K23">
        <v>3.9</v>
      </c>
      <c r="L23">
        <v>4.9000000000000004</v>
      </c>
      <c r="M23">
        <v>8.1999999999999993</v>
      </c>
      <c r="O23" s="15">
        <f t="shared" si="0"/>
        <v>6.1199999999999992</v>
      </c>
      <c r="P23" s="15">
        <f t="shared" si="1"/>
        <v>2.1730163368000697</v>
      </c>
    </row>
    <row r="24" spans="1:16" x14ac:dyDescent="0.25">
      <c r="A24" t="s">
        <v>12</v>
      </c>
      <c r="B24" s="2" t="s">
        <v>35</v>
      </c>
      <c r="C24">
        <v>725000</v>
      </c>
      <c r="D24">
        <v>958838</v>
      </c>
      <c r="E24">
        <v>692570</v>
      </c>
      <c r="F24">
        <v>1347082.3</v>
      </c>
      <c r="G24">
        <v>704372.5</v>
      </c>
      <c r="H24">
        <v>685813.1</v>
      </c>
      <c r="I24">
        <v>1633067</v>
      </c>
      <c r="J24">
        <v>0</v>
      </c>
      <c r="K24">
        <v>1099837</v>
      </c>
      <c r="L24">
        <v>72875</v>
      </c>
      <c r="M24">
        <v>752193</v>
      </c>
      <c r="O24" s="16">
        <f t="shared" si="0"/>
        <v>711594.4</v>
      </c>
      <c r="P24" s="16">
        <f t="shared" si="1"/>
        <v>692065.99710128806</v>
      </c>
    </row>
    <row r="25" spans="1:16" x14ac:dyDescent="0.25">
      <c r="A25" t="s">
        <v>12</v>
      </c>
      <c r="B25" s="2" t="s">
        <v>36</v>
      </c>
      <c r="C25">
        <v>388765</v>
      </c>
      <c r="D25">
        <v>237160.9</v>
      </c>
      <c r="E25">
        <v>432545.8</v>
      </c>
      <c r="F25">
        <v>604547.69999999995</v>
      </c>
      <c r="G25">
        <v>358013</v>
      </c>
      <c r="H25">
        <v>461321.1</v>
      </c>
      <c r="I25">
        <v>639858</v>
      </c>
      <c r="J25">
        <v>279623.59999999998</v>
      </c>
      <c r="K25">
        <v>97103.4</v>
      </c>
      <c r="L25">
        <v>408161</v>
      </c>
      <c r="M25">
        <v>350180</v>
      </c>
      <c r="O25" s="16">
        <f t="shared" si="0"/>
        <v>354985.2</v>
      </c>
      <c r="P25" s="16">
        <f t="shared" si="1"/>
        <v>197601.65824096726</v>
      </c>
    </row>
    <row r="26" spans="1:16" x14ac:dyDescent="0.25">
      <c r="H26" s="16">
        <f>SUM(H24:H25)</f>
        <v>1147134.2</v>
      </c>
      <c r="I26" s="16">
        <f t="shared" ref="I26:M26" si="2">SUM(I24:I25)</f>
        <v>2272925</v>
      </c>
      <c r="J26" s="16">
        <f t="shared" si="2"/>
        <v>279623.59999999998</v>
      </c>
      <c r="K26" s="16">
        <f t="shared" si="2"/>
        <v>1196940.3999999999</v>
      </c>
      <c r="L26" s="16">
        <f t="shared" si="2"/>
        <v>481036</v>
      </c>
      <c r="M26" s="16">
        <f t="shared" si="2"/>
        <v>1102373</v>
      </c>
      <c r="O26" s="16">
        <f t="shared" si="0"/>
        <v>1066579.6000000001</v>
      </c>
      <c r="P26" s="16">
        <f>STDEV(I26:M26)</f>
        <v>780337.3282110627</v>
      </c>
    </row>
    <row r="27" spans="1:16" x14ac:dyDescent="0.25">
      <c r="B27" t="s">
        <v>53</v>
      </c>
      <c r="M27">
        <f>(M13+M16)/M7</f>
        <v>16.545454545454547</v>
      </c>
    </row>
    <row r="28" spans="1:16" x14ac:dyDescent="0.25">
      <c r="B28" t="s">
        <v>54</v>
      </c>
      <c r="M28">
        <f>M12/M7</f>
        <v>142.31818181818181</v>
      </c>
    </row>
    <row r="30" spans="1:16" x14ac:dyDescent="0.25">
      <c r="B30" t="s">
        <v>58</v>
      </c>
      <c r="D30" s="7">
        <v>10.29</v>
      </c>
      <c r="E30" s="7">
        <v>10.29</v>
      </c>
      <c r="F30" s="7">
        <v>11.1</v>
      </c>
      <c r="G30" s="7">
        <v>8.75</v>
      </c>
      <c r="H30" s="7">
        <v>6.79</v>
      </c>
      <c r="I30" s="7">
        <v>6.75</v>
      </c>
      <c r="J30" s="7">
        <v>6.75</v>
      </c>
      <c r="K30" s="7">
        <v>8.5</v>
      </c>
      <c r="L30" s="7">
        <v>8.5</v>
      </c>
      <c r="M30" s="7">
        <v>9.5</v>
      </c>
      <c r="N30" s="7">
        <v>9.5</v>
      </c>
      <c r="O30" s="15">
        <f>AVERAGE(I30:M30)</f>
        <v>8</v>
      </c>
      <c r="P30" s="15">
        <f>STDEV(I30:M30)</f>
        <v>1.2119199643540823</v>
      </c>
    </row>
    <row r="31" spans="1:16" x14ac:dyDescent="0.25">
      <c r="B31" t="s">
        <v>59</v>
      </c>
      <c r="D31" s="7">
        <v>7.5</v>
      </c>
      <c r="E31" s="7">
        <v>7.33</v>
      </c>
      <c r="F31" s="7">
        <v>7.33</v>
      </c>
      <c r="G31" s="7">
        <v>7.33</v>
      </c>
      <c r="H31" s="7">
        <v>7</v>
      </c>
      <c r="I31" s="7">
        <v>7</v>
      </c>
      <c r="J31" s="7">
        <v>7</v>
      </c>
      <c r="K31" s="7">
        <v>7</v>
      </c>
      <c r="L31" s="7">
        <v>7</v>
      </c>
      <c r="M31" s="7">
        <v>6.5</v>
      </c>
      <c r="N31" s="7">
        <v>7.2</v>
      </c>
      <c r="O31" s="15">
        <f t="shared" ref="O31:O50" si="3">AVERAGE(I31:M31)</f>
        <v>6.9</v>
      </c>
      <c r="P31" s="15">
        <f t="shared" ref="P31:P50" si="4">STDEV(I31:M31)</f>
        <v>0.22360679774997896</v>
      </c>
    </row>
    <row r="32" spans="1:16" x14ac:dyDescent="0.25">
      <c r="B32" t="s">
        <v>60</v>
      </c>
      <c r="D32" s="7">
        <v>16.3</v>
      </c>
      <c r="E32" s="7">
        <v>16.55</v>
      </c>
      <c r="F32" s="7">
        <v>16.45</v>
      </c>
      <c r="G32" s="7">
        <v>16.350000000000001</v>
      </c>
      <c r="H32" s="7">
        <v>15.35</v>
      </c>
      <c r="I32" s="7">
        <v>13.38</v>
      </c>
      <c r="J32" s="7">
        <v>16.829999999999998</v>
      </c>
      <c r="K32" s="7">
        <v>15.88</v>
      </c>
      <c r="L32" s="7">
        <v>14.93</v>
      </c>
      <c r="M32" s="7">
        <v>16.23</v>
      </c>
      <c r="N32" s="7">
        <v>14.94</v>
      </c>
      <c r="O32" s="15">
        <f t="shared" si="3"/>
        <v>15.45</v>
      </c>
      <c r="P32" s="15">
        <f t="shared" si="4"/>
        <v>1.3465697159820573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1.45</v>
      </c>
      <c r="E34" s="7">
        <v>1.42</v>
      </c>
      <c r="F34" s="7">
        <v>1.42</v>
      </c>
      <c r="G34" s="7">
        <v>1.42</v>
      </c>
      <c r="H34" s="7">
        <v>1.42</v>
      </c>
      <c r="I34" s="7">
        <v>1.42</v>
      </c>
      <c r="J34" s="7">
        <v>1</v>
      </c>
      <c r="K34" s="7">
        <v>1</v>
      </c>
      <c r="L34" s="7">
        <v>1</v>
      </c>
      <c r="M34" s="7">
        <v>1</v>
      </c>
      <c r="N34" s="7">
        <v>1</v>
      </c>
      <c r="O34" s="15">
        <f t="shared" si="3"/>
        <v>1.0840000000000001</v>
      </c>
      <c r="P34" s="15">
        <f t="shared" si="4"/>
        <v>0.18782971010998228</v>
      </c>
    </row>
    <row r="35" spans="2:16" x14ac:dyDescent="0.25">
      <c r="B35" t="s">
        <v>79</v>
      </c>
      <c r="D35" s="7">
        <v>1</v>
      </c>
      <c r="E35" s="7">
        <v>1</v>
      </c>
      <c r="F35" s="7">
        <v>1</v>
      </c>
      <c r="G35" s="7">
        <v>1</v>
      </c>
      <c r="H35" s="7">
        <v>1</v>
      </c>
      <c r="I35" s="7">
        <v>1</v>
      </c>
      <c r="J35" s="7">
        <v>1</v>
      </c>
      <c r="K35" s="7">
        <v>1</v>
      </c>
      <c r="L35" s="7">
        <v>1</v>
      </c>
      <c r="M35" s="7">
        <v>1</v>
      </c>
      <c r="N35" s="7">
        <v>1.1000000000000001</v>
      </c>
      <c r="O35" s="15">
        <f t="shared" si="3"/>
        <v>1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1</v>
      </c>
      <c r="H36" s="7">
        <v>1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1</v>
      </c>
      <c r="E37" s="7">
        <v>1</v>
      </c>
      <c r="F37" s="7">
        <v>1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7">
        <v>2.72</v>
      </c>
      <c r="E39" s="7">
        <v>2.72</v>
      </c>
      <c r="F39" s="7">
        <v>2.93</v>
      </c>
      <c r="G39" s="7">
        <v>2.25</v>
      </c>
      <c r="H39" s="7">
        <v>2.25</v>
      </c>
      <c r="I39" s="7">
        <v>2.25</v>
      </c>
      <c r="J39" s="7">
        <v>2.25</v>
      </c>
      <c r="K39" s="7">
        <v>1.5</v>
      </c>
      <c r="L39" s="7">
        <v>1.5</v>
      </c>
      <c r="M39" s="7">
        <v>1.5</v>
      </c>
      <c r="N39" s="7">
        <v>1.5</v>
      </c>
      <c r="O39" s="15">
        <f t="shared" si="3"/>
        <v>1.8</v>
      </c>
      <c r="P39" s="15">
        <f t="shared" si="4"/>
        <v>0.41079191812887478</v>
      </c>
    </row>
    <row r="40" spans="2:16" x14ac:dyDescent="0.25">
      <c r="B40" t="s">
        <v>84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0.25</v>
      </c>
      <c r="N40" s="7">
        <v>0</v>
      </c>
      <c r="O40" s="15">
        <f t="shared" si="3"/>
        <v>0.05</v>
      </c>
      <c r="P40" s="15">
        <f t="shared" si="4"/>
        <v>0.11180339887498948</v>
      </c>
    </row>
    <row r="41" spans="2:16" x14ac:dyDescent="0.25">
      <c r="B41" t="s">
        <v>85</v>
      </c>
      <c r="D41" s="7">
        <v>1</v>
      </c>
      <c r="E41" s="7">
        <v>0.95</v>
      </c>
      <c r="F41" s="7">
        <v>0.95</v>
      </c>
      <c r="G41" s="7">
        <v>0.95</v>
      </c>
      <c r="H41" s="7">
        <v>0.95</v>
      </c>
      <c r="I41" s="7">
        <v>0.87</v>
      </c>
      <c r="J41" s="7">
        <v>0.87</v>
      </c>
      <c r="K41" s="7">
        <v>0.82</v>
      </c>
      <c r="L41" s="7">
        <v>0.87</v>
      </c>
      <c r="M41" s="7">
        <v>1.37</v>
      </c>
      <c r="N41" s="7">
        <v>0.86</v>
      </c>
      <c r="O41" s="15">
        <f t="shared" si="3"/>
        <v>0.96000000000000019</v>
      </c>
      <c r="P41" s="15">
        <f t="shared" si="4"/>
        <v>0.23021728866442615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15">
        <f t="shared" si="3"/>
        <v>0</v>
      </c>
      <c r="P44" s="15">
        <f t="shared" si="4"/>
        <v>0</v>
      </c>
    </row>
    <row r="45" spans="2:16" x14ac:dyDescent="0.25">
      <c r="B45" t="s">
        <v>61</v>
      </c>
      <c r="D45" s="7">
        <v>0.09</v>
      </c>
      <c r="E45" s="7">
        <v>0.09</v>
      </c>
      <c r="F45" s="7">
        <v>0.09</v>
      </c>
      <c r="G45" s="7">
        <v>2.17</v>
      </c>
      <c r="H45" s="7">
        <v>1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15">
        <f t="shared" si="3"/>
        <v>0</v>
      </c>
      <c r="P45" s="15">
        <f t="shared" si="4"/>
        <v>0</v>
      </c>
    </row>
    <row r="46" spans="2:16" x14ac:dyDescent="0.25">
      <c r="B46" t="s">
        <v>62</v>
      </c>
      <c r="D46" s="7">
        <v>3</v>
      </c>
      <c r="E46" s="7">
        <v>4</v>
      </c>
      <c r="F46" s="7">
        <v>3</v>
      </c>
      <c r="G46" s="7">
        <v>2.1</v>
      </c>
      <c r="H46" s="7">
        <v>1</v>
      </c>
      <c r="I46" s="7">
        <v>0.4</v>
      </c>
      <c r="J46" s="7">
        <v>0.5</v>
      </c>
      <c r="K46" s="7">
        <v>3.4</v>
      </c>
      <c r="L46" s="7">
        <v>3.05</v>
      </c>
      <c r="M46" s="7">
        <v>3.8</v>
      </c>
      <c r="N46" s="7">
        <v>3.35</v>
      </c>
      <c r="O46" s="15">
        <f t="shared" si="3"/>
        <v>2.2299999999999995</v>
      </c>
      <c r="P46" s="15">
        <f t="shared" si="4"/>
        <v>1.6468151080191127</v>
      </c>
    </row>
    <row r="47" spans="2:16" x14ac:dyDescent="0.25">
      <c r="B47" t="s">
        <v>63</v>
      </c>
      <c r="D47" s="7">
        <v>0.2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5">
        <f t="shared" si="3"/>
        <v>0</v>
      </c>
      <c r="P47" s="15">
        <f t="shared" si="4"/>
        <v>0</v>
      </c>
    </row>
    <row r="48" spans="2:16" x14ac:dyDescent="0.25">
      <c r="B48" t="s">
        <v>74</v>
      </c>
      <c r="D48" s="7">
        <v>2</v>
      </c>
      <c r="E48" s="7">
        <v>6</v>
      </c>
      <c r="F48" s="7">
        <v>6</v>
      </c>
      <c r="G48" s="7">
        <v>5.9</v>
      </c>
      <c r="H48" s="7">
        <v>3.6</v>
      </c>
      <c r="I48" s="7">
        <v>2</v>
      </c>
      <c r="J48" s="7">
        <v>2</v>
      </c>
      <c r="K48" s="7">
        <v>1.75</v>
      </c>
      <c r="L48" s="7">
        <v>3</v>
      </c>
      <c r="M48" s="7">
        <v>4</v>
      </c>
      <c r="N48" s="7">
        <v>5</v>
      </c>
      <c r="O48" s="15">
        <f t="shared" si="3"/>
        <v>2.5499999999999998</v>
      </c>
      <c r="P48" s="15">
        <f t="shared" si="4"/>
        <v>0.94207218407083826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46.550000000000011</v>
      </c>
      <c r="E50" s="7">
        <f t="shared" ref="E50:M50" si="5">SUM(E30:E49)</f>
        <v>51.350000000000009</v>
      </c>
      <c r="F50" s="7">
        <f t="shared" si="5"/>
        <v>51.27</v>
      </c>
      <c r="G50" s="7">
        <f t="shared" si="5"/>
        <v>49.220000000000006</v>
      </c>
      <c r="H50" s="7">
        <f t="shared" si="5"/>
        <v>41.360000000000007</v>
      </c>
      <c r="I50" s="7">
        <f t="shared" si="5"/>
        <v>35.07</v>
      </c>
      <c r="J50" s="7">
        <f t="shared" si="5"/>
        <v>38.199999999999996</v>
      </c>
      <c r="K50" s="7">
        <f t="shared" si="5"/>
        <v>40.85</v>
      </c>
      <c r="L50" s="7">
        <f t="shared" si="5"/>
        <v>40.849999999999994</v>
      </c>
      <c r="M50" s="7">
        <f t="shared" si="5"/>
        <v>45.15</v>
      </c>
      <c r="N50" s="7">
        <f>SUM(N30:N49)</f>
        <v>44.45</v>
      </c>
      <c r="O50" s="15">
        <f t="shared" si="3"/>
        <v>40.024000000000001</v>
      </c>
      <c r="P50" s="15">
        <f t="shared" si="4"/>
        <v>3.7252355630214846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H26" sqref="H26:P26"/>
    </sheetView>
  </sheetViews>
  <sheetFormatPr defaultRowHeight="15" x14ac:dyDescent="0.25"/>
  <cols>
    <col min="1" max="1" width="5.5703125" bestFit="1" customWidth="1"/>
    <col min="2" max="2" width="56.42578125" bestFit="1" customWidth="1"/>
    <col min="3" max="8" width="10" bestFit="1" customWidth="1"/>
    <col min="9" max="9" width="9" bestFit="1" customWidth="1"/>
    <col min="10" max="10" width="10" bestFit="1" customWidth="1"/>
    <col min="11" max="12" width="9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46</v>
      </c>
    </row>
    <row r="2" spans="1:16" s="3" customFormat="1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20.6</v>
      </c>
      <c r="D3">
        <v>20.3</v>
      </c>
      <c r="E3">
        <v>18</v>
      </c>
      <c r="F3">
        <v>19</v>
      </c>
      <c r="G3">
        <v>21</v>
      </c>
      <c r="H3">
        <v>20</v>
      </c>
      <c r="I3">
        <v>18</v>
      </c>
      <c r="J3">
        <v>18</v>
      </c>
      <c r="K3">
        <v>18.5</v>
      </c>
      <c r="L3">
        <v>18.5</v>
      </c>
      <c r="M3">
        <v>17.5</v>
      </c>
      <c r="O3" s="15">
        <f>AVERAGE(I3:M3)</f>
        <v>18.100000000000001</v>
      </c>
      <c r="P3" s="15">
        <f>STDEV(I3:M3)</f>
        <v>0.41833001326703778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0</v>
      </c>
      <c r="G4">
        <v>1</v>
      </c>
      <c r="H4">
        <v>1</v>
      </c>
      <c r="I4">
        <v>0</v>
      </c>
      <c r="J4">
        <v>0</v>
      </c>
      <c r="K4">
        <v>0</v>
      </c>
      <c r="L4">
        <v>0</v>
      </c>
      <c r="M4">
        <v>0</v>
      </c>
      <c r="O4" s="15">
        <f t="shared" ref="O4:O26" si="0">AVERAGE(I4:M4)</f>
        <v>0</v>
      </c>
      <c r="P4" s="15">
        <f t="shared" ref="P4:P25" si="1">STDEV(I4:M4)</f>
        <v>0</v>
      </c>
    </row>
    <row r="5" spans="1:16" x14ac:dyDescent="0.25">
      <c r="A5" t="s">
        <v>12</v>
      </c>
      <c r="B5" s="1" t="s">
        <v>17</v>
      </c>
      <c r="C5">
        <v>1</v>
      </c>
      <c r="D5">
        <v>1</v>
      </c>
      <c r="E5">
        <v>1</v>
      </c>
      <c r="F5">
        <v>3</v>
      </c>
      <c r="G5">
        <v>2</v>
      </c>
      <c r="H5">
        <v>1</v>
      </c>
      <c r="I5">
        <v>0</v>
      </c>
      <c r="J5">
        <v>0</v>
      </c>
      <c r="K5">
        <v>0</v>
      </c>
      <c r="L5">
        <v>0</v>
      </c>
      <c r="M5">
        <v>1</v>
      </c>
      <c r="O5" s="15">
        <f t="shared" si="0"/>
        <v>0.2</v>
      </c>
      <c r="P5" s="15">
        <f t="shared" si="1"/>
        <v>0.44721359549995793</v>
      </c>
    </row>
    <row r="6" spans="1:16" x14ac:dyDescent="0.25">
      <c r="A6" t="s">
        <v>12</v>
      </c>
      <c r="B6" s="1" t="s">
        <v>18</v>
      </c>
      <c r="C6">
        <v>2.8</v>
      </c>
      <c r="D6">
        <v>4.8</v>
      </c>
      <c r="E6">
        <v>2</v>
      </c>
      <c r="F6">
        <v>1</v>
      </c>
      <c r="G6">
        <v>2</v>
      </c>
      <c r="H6">
        <v>4</v>
      </c>
      <c r="I6">
        <v>2</v>
      </c>
      <c r="J6">
        <v>3</v>
      </c>
      <c r="K6">
        <v>3</v>
      </c>
      <c r="L6">
        <v>5</v>
      </c>
      <c r="M6">
        <v>3</v>
      </c>
      <c r="O6" s="15">
        <f t="shared" si="0"/>
        <v>3.2</v>
      </c>
      <c r="P6" s="15">
        <f t="shared" si="1"/>
        <v>1.0954451150103319</v>
      </c>
    </row>
    <row r="7" spans="1:16" x14ac:dyDescent="0.25">
      <c r="A7" t="s">
        <v>12</v>
      </c>
      <c r="B7" s="2" t="s">
        <v>15</v>
      </c>
      <c r="C7">
        <v>19.2</v>
      </c>
      <c r="D7">
        <v>18.5</v>
      </c>
      <c r="E7">
        <v>17</v>
      </c>
      <c r="F7">
        <v>18</v>
      </c>
      <c r="G7">
        <v>19.8</v>
      </c>
      <c r="H7">
        <v>19</v>
      </c>
      <c r="I7">
        <v>18</v>
      </c>
      <c r="J7">
        <v>17.5</v>
      </c>
      <c r="K7">
        <v>18.399999999999999</v>
      </c>
      <c r="L7">
        <v>18.2</v>
      </c>
      <c r="M7">
        <v>17.2</v>
      </c>
      <c r="O7" s="15">
        <f t="shared" si="0"/>
        <v>17.86</v>
      </c>
      <c r="P7" s="15">
        <f t="shared" si="1"/>
        <v>0.49799598391954902</v>
      </c>
    </row>
    <row r="8" spans="1:16" x14ac:dyDescent="0.25">
      <c r="A8" t="s">
        <v>12</v>
      </c>
      <c r="B8" s="2" t="s">
        <v>19</v>
      </c>
      <c r="C8">
        <v>1.5</v>
      </c>
      <c r="D8">
        <v>1.5</v>
      </c>
      <c r="E8">
        <v>2</v>
      </c>
      <c r="F8">
        <v>1.5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2</v>
      </c>
      <c r="O8" s="15">
        <f t="shared" si="0"/>
        <v>1.2</v>
      </c>
      <c r="P8" s="15">
        <f t="shared" si="1"/>
        <v>0.44721359549995787</v>
      </c>
    </row>
    <row r="9" spans="1:16" x14ac:dyDescent="0.25">
      <c r="A9" t="s">
        <v>12</v>
      </c>
      <c r="B9" s="2" t="s">
        <v>20</v>
      </c>
      <c r="C9">
        <v>18.8</v>
      </c>
      <c r="D9">
        <v>18.100000000000001</v>
      </c>
      <c r="E9">
        <v>17.2</v>
      </c>
      <c r="F9">
        <v>17.8</v>
      </c>
      <c r="G9">
        <v>18.600000000000001</v>
      </c>
      <c r="H9">
        <v>17</v>
      </c>
      <c r="I9">
        <v>16.600000000000001</v>
      </c>
      <c r="J9">
        <v>16.3</v>
      </c>
      <c r="K9">
        <v>16.399999999999999</v>
      </c>
      <c r="L9">
        <v>16.399999999999999</v>
      </c>
      <c r="M9">
        <v>16</v>
      </c>
      <c r="O9" s="15">
        <f t="shared" si="0"/>
        <v>16.34</v>
      </c>
      <c r="P9" s="15">
        <f t="shared" si="1"/>
        <v>0.21908902300206665</v>
      </c>
    </row>
    <row r="10" spans="1:16" x14ac:dyDescent="0.25">
      <c r="A10" t="s">
        <v>12</v>
      </c>
      <c r="B10" s="2" t="s">
        <v>21</v>
      </c>
      <c r="C10">
        <v>1849</v>
      </c>
      <c r="D10">
        <v>1798</v>
      </c>
      <c r="E10">
        <v>1587</v>
      </c>
      <c r="F10">
        <v>1479</v>
      </c>
      <c r="G10">
        <v>1742</v>
      </c>
      <c r="H10">
        <v>1432</v>
      </c>
      <c r="I10">
        <v>1474</v>
      </c>
      <c r="J10">
        <v>1613</v>
      </c>
      <c r="K10">
        <v>1677</v>
      </c>
      <c r="L10">
        <v>1623</v>
      </c>
      <c r="M10">
        <v>1442</v>
      </c>
      <c r="O10" s="15">
        <f t="shared" si="0"/>
        <v>1565.8</v>
      </c>
      <c r="P10" s="15">
        <f t="shared" si="1"/>
        <v>102.00343131483372</v>
      </c>
    </row>
    <row r="11" spans="1:16" x14ac:dyDescent="0.25">
      <c r="A11" t="s">
        <v>12</v>
      </c>
      <c r="B11" s="2" t="s">
        <v>22</v>
      </c>
      <c r="C11">
        <v>327.5</v>
      </c>
      <c r="D11">
        <v>361</v>
      </c>
      <c r="E11">
        <v>430</v>
      </c>
      <c r="F11">
        <v>387</v>
      </c>
      <c r="G11">
        <v>453.5</v>
      </c>
      <c r="H11">
        <v>466</v>
      </c>
      <c r="I11">
        <v>401</v>
      </c>
      <c r="J11">
        <v>443.5</v>
      </c>
      <c r="K11">
        <v>451.5</v>
      </c>
      <c r="L11">
        <v>456</v>
      </c>
      <c r="M11">
        <v>537</v>
      </c>
      <c r="O11" s="15">
        <f t="shared" si="0"/>
        <v>457.8</v>
      </c>
      <c r="P11" s="15">
        <f t="shared" si="1"/>
        <v>49.361675417270831</v>
      </c>
    </row>
    <row r="12" spans="1:16" x14ac:dyDescent="0.25">
      <c r="A12" t="s">
        <v>12</v>
      </c>
      <c r="B12" s="2" t="s">
        <v>23</v>
      </c>
      <c r="C12">
        <v>2193.5</v>
      </c>
      <c r="D12">
        <v>2181</v>
      </c>
      <c r="E12">
        <v>2027</v>
      </c>
      <c r="F12">
        <v>1887</v>
      </c>
      <c r="G12">
        <v>2219.5</v>
      </c>
      <c r="H12">
        <v>1919</v>
      </c>
      <c r="I12">
        <v>1901.5</v>
      </c>
      <c r="J12">
        <v>2081.5</v>
      </c>
      <c r="K12">
        <v>2160.5</v>
      </c>
      <c r="L12">
        <v>2106</v>
      </c>
      <c r="M12">
        <v>1984</v>
      </c>
      <c r="O12" s="15">
        <f t="shared" si="0"/>
        <v>2046.7</v>
      </c>
      <c r="P12" s="15">
        <f t="shared" si="1"/>
        <v>103.31057545091888</v>
      </c>
    </row>
    <row r="13" spans="1:16" x14ac:dyDescent="0.25">
      <c r="A13" t="s">
        <v>12</v>
      </c>
      <c r="B13" s="2" t="s">
        <v>24</v>
      </c>
      <c r="C13">
        <v>183</v>
      </c>
      <c r="D13">
        <v>167</v>
      </c>
      <c r="E13">
        <v>141</v>
      </c>
      <c r="F13">
        <v>138</v>
      </c>
      <c r="G13">
        <v>124</v>
      </c>
      <c r="H13">
        <v>135</v>
      </c>
      <c r="I13">
        <v>136</v>
      </c>
      <c r="J13">
        <v>137</v>
      </c>
      <c r="K13">
        <v>144</v>
      </c>
      <c r="L13">
        <v>144</v>
      </c>
      <c r="M13">
        <v>152</v>
      </c>
      <c r="O13" s="15">
        <f t="shared" si="0"/>
        <v>142.6</v>
      </c>
      <c r="P13" s="15">
        <f t="shared" si="1"/>
        <v>6.4652919500978454</v>
      </c>
    </row>
    <row r="14" spans="1:16" x14ac:dyDescent="0.25">
      <c r="A14" t="s">
        <v>12</v>
      </c>
      <c r="B14" s="2" t="s">
        <v>27</v>
      </c>
      <c r="C14">
        <v>7.7</v>
      </c>
      <c r="D14">
        <v>7.1</v>
      </c>
      <c r="E14">
        <v>5.8</v>
      </c>
      <c r="F14">
        <v>5.6</v>
      </c>
      <c r="G14">
        <v>4.8</v>
      </c>
      <c r="H14">
        <v>5</v>
      </c>
      <c r="I14">
        <v>4.5999999999999996</v>
      </c>
      <c r="J14">
        <v>4.2</v>
      </c>
      <c r="K14">
        <v>4.0999999999999996</v>
      </c>
      <c r="L14">
        <v>3.8</v>
      </c>
      <c r="M14">
        <v>4.2</v>
      </c>
      <c r="O14" s="15">
        <f t="shared" si="0"/>
        <v>4.18</v>
      </c>
      <c r="P14" s="15">
        <f t="shared" si="1"/>
        <v>0.28635642126552702</v>
      </c>
    </row>
    <row r="15" spans="1:16" x14ac:dyDescent="0.25">
      <c r="A15" t="s">
        <v>12</v>
      </c>
      <c r="B15" s="2" t="s">
        <v>25</v>
      </c>
      <c r="C15">
        <v>45</v>
      </c>
      <c r="D15">
        <v>48</v>
      </c>
      <c r="E15">
        <v>51</v>
      </c>
      <c r="F15">
        <v>53</v>
      </c>
      <c r="G15">
        <v>51</v>
      </c>
      <c r="H15">
        <v>60</v>
      </c>
      <c r="I15">
        <v>53</v>
      </c>
      <c r="J15">
        <v>51</v>
      </c>
      <c r="K15">
        <v>55</v>
      </c>
      <c r="L15">
        <v>54</v>
      </c>
      <c r="M15">
        <v>56</v>
      </c>
      <c r="O15" s="15">
        <f t="shared" si="0"/>
        <v>53.8</v>
      </c>
      <c r="P15" s="15">
        <f t="shared" si="1"/>
        <v>1.9235384061671343</v>
      </c>
    </row>
    <row r="16" spans="1:16" x14ac:dyDescent="0.25">
      <c r="A16" t="s">
        <v>12</v>
      </c>
      <c r="B16" s="2" t="s">
        <v>26</v>
      </c>
      <c r="C16">
        <v>45</v>
      </c>
      <c r="D16">
        <v>48</v>
      </c>
      <c r="E16">
        <v>51</v>
      </c>
      <c r="F16">
        <v>54</v>
      </c>
      <c r="G16">
        <v>52</v>
      </c>
      <c r="H16">
        <v>62</v>
      </c>
      <c r="I16">
        <v>55</v>
      </c>
      <c r="J16">
        <v>53</v>
      </c>
      <c r="K16">
        <v>57</v>
      </c>
      <c r="L16">
        <v>54</v>
      </c>
      <c r="M16">
        <v>56</v>
      </c>
      <c r="O16" s="15">
        <f t="shared" si="0"/>
        <v>55</v>
      </c>
      <c r="P16" s="15">
        <f t="shared" si="1"/>
        <v>1.5811388300841898</v>
      </c>
    </row>
    <row r="17" spans="1:16" x14ac:dyDescent="0.25">
      <c r="A17" t="s">
        <v>12</v>
      </c>
      <c r="B17" s="2" t="s">
        <v>28</v>
      </c>
      <c r="C17">
        <v>4.4000000000000004</v>
      </c>
      <c r="D17">
        <v>5</v>
      </c>
      <c r="E17">
        <v>5.4</v>
      </c>
      <c r="F17">
        <v>5.8</v>
      </c>
      <c r="G17">
        <v>5.5</v>
      </c>
      <c r="H17">
        <v>6.4</v>
      </c>
      <c r="I17">
        <v>5.6</v>
      </c>
      <c r="J17">
        <v>5.7</v>
      </c>
      <c r="K17">
        <v>6.2</v>
      </c>
      <c r="L17">
        <v>5.9</v>
      </c>
      <c r="M17">
        <v>6.2</v>
      </c>
      <c r="O17" s="15">
        <f t="shared" si="0"/>
        <v>5.92</v>
      </c>
      <c r="P17" s="15">
        <f t="shared" si="1"/>
        <v>0.27748873851023231</v>
      </c>
    </row>
    <row r="18" spans="1:16" x14ac:dyDescent="0.25">
      <c r="A18" t="s">
        <v>13</v>
      </c>
      <c r="B18" s="2" t="s">
        <v>29</v>
      </c>
      <c r="C18">
        <v>46.3</v>
      </c>
      <c r="D18">
        <v>43.5</v>
      </c>
      <c r="E18">
        <v>31</v>
      </c>
      <c r="F18">
        <v>39</v>
      </c>
      <c r="G18">
        <v>24</v>
      </c>
      <c r="H18">
        <v>34.5</v>
      </c>
      <c r="I18">
        <v>35.299999999999997</v>
      </c>
      <c r="J18">
        <v>38.5</v>
      </c>
      <c r="K18">
        <v>43</v>
      </c>
      <c r="L18">
        <v>35.5</v>
      </c>
      <c r="M18">
        <v>38.5</v>
      </c>
      <c r="O18" s="15">
        <f t="shared" si="0"/>
        <v>38.160000000000004</v>
      </c>
      <c r="P18" s="15">
        <f t="shared" si="1"/>
        <v>3.1189741903388692</v>
      </c>
    </row>
    <row r="19" spans="1:16" x14ac:dyDescent="0.25">
      <c r="A19" t="s">
        <v>13</v>
      </c>
      <c r="B19" s="2" t="s">
        <v>30</v>
      </c>
      <c r="C19">
        <v>8.6999999999999993</v>
      </c>
      <c r="D19">
        <v>8</v>
      </c>
      <c r="E19">
        <v>6</v>
      </c>
      <c r="F19">
        <v>7.1</v>
      </c>
      <c r="G19">
        <v>3.9</v>
      </c>
      <c r="H19">
        <v>5.6</v>
      </c>
      <c r="I19">
        <v>5</v>
      </c>
      <c r="J19">
        <v>4.7</v>
      </c>
      <c r="K19">
        <v>5</v>
      </c>
      <c r="L19">
        <v>3.6</v>
      </c>
      <c r="M19">
        <v>3.7</v>
      </c>
      <c r="O19" s="15">
        <f t="shared" si="0"/>
        <v>4.4000000000000004</v>
      </c>
      <c r="P19" s="15">
        <f t="shared" si="1"/>
        <v>0.69641941385920814</v>
      </c>
    </row>
    <row r="20" spans="1:16" x14ac:dyDescent="0.25">
      <c r="A20" t="s">
        <v>13</v>
      </c>
      <c r="B20" s="2" t="s">
        <v>32</v>
      </c>
      <c r="C20">
        <v>11</v>
      </c>
      <c r="D20">
        <v>3</v>
      </c>
      <c r="E20">
        <v>4.5</v>
      </c>
      <c r="F20">
        <v>7</v>
      </c>
      <c r="G20">
        <v>6</v>
      </c>
      <c r="H20">
        <v>5.5</v>
      </c>
      <c r="I20">
        <v>4</v>
      </c>
      <c r="J20">
        <v>5.5</v>
      </c>
      <c r="K20">
        <v>4</v>
      </c>
      <c r="L20">
        <v>11</v>
      </c>
      <c r="M20">
        <v>5</v>
      </c>
      <c r="O20" s="15">
        <f t="shared" si="0"/>
        <v>5.9</v>
      </c>
      <c r="P20" s="15">
        <f t="shared" si="1"/>
        <v>2.9240383034426887</v>
      </c>
    </row>
    <row r="21" spans="1:16" x14ac:dyDescent="0.25">
      <c r="A21" t="s">
        <v>13</v>
      </c>
      <c r="B21" s="2" t="s">
        <v>31</v>
      </c>
      <c r="C21">
        <v>5.5</v>
      </c>
      <c r="D21">
        <v>5</v>
      </c>
      <c r="E21">
        <v>1</v>
      </c>
      <c r="F21">
        <v>3.5</v>
      </c>
      <c r="G21">
        <v>9</v>
      </c>
      <c r="H21">
        <v>7</v>
      </c>
      <c r="I21">
        <v>12.5</v>
      </c>
      <c r="J21">
        <v>3</v>
      </c>
      <c r="K21">
        <v>4</v>
      </c>
      <c r="L21">
        <v>6</v>
      </c>
      <c r="M21">
        <v>4</v>
      </c>
      <c r="O21" s="15">
        <f t="shared" si="0"/>
        <v>5.9</v>
      </c>
      <c r="P21" s="15">
        <f t="shared" si="1"/>
        <v>3.8470768123342687</v>
      </c>
    </row>
    <row r="22" spans="1:16" x14ac:dyDescent="0.25">
      <c r="A22" t="s">
        <v>13</v>
      </c>
      <c r="B22" s="2" t="s">
        <v>33</v>
      </c>
      <c r="C22">
        <v>16.5</v>
      </c>
      <c r="D22">
        <v>8</v>
      </c>
      <c r="E22">
        <v>5.5</v>
      </c>
      <c r="F22">
        <v>10.5</v>
      </c>
      <c r="G22">
        <v>15</v>
      </c>
      <c r="H22">
        <v>12.5</v>
      </c>
      <c r="I22">
        <v>16.5</v>
      </c>
      <c r="J22">
        <v>8.5</v>
      </c>
      <c r="K22">
        <v>8</v>
      </c>
      <c r="L22">
        <v>17</v>
      </c>
      <c r="M22">
        <v>9</v>
      </c>
      <c r="O22" s="15">
        <f t="shared" si="0"/>
        <v>11.8</v>
      </c>
      <c r="P22" s="15">
        <f t="shared" si="1"/>
        <v>4.5359673720166889</v>
      </c>
    </row>
    <row r="23" spans="1:16" x14ac:dyDescent="0.25">
      <c r="A23" t="s">
        <v>13</v>
      </c>
      <c r="B23" s="2" t="s">
        <v>34</v>
      </c>
      <c r="C23">
        <v>8.1</v>
      </c>
      <c r="D23">
        <v>3.5</v>
      </c>
      <c r="E23">
        <v>2.2999999999999998</v>
      </c>
      <c r="F23">
        <v>4.5</v>
      </c>
      <c r="G23">
        <v>6.7</v>
      </c>
      <c r="H23">
        <v>6.3</v>
      </c>
      <c r="I23">
        <v>7.3</v>
      </c>
      <c r="J23">
        <v>4.0999999999999996</v>
      </c>
      <c r="K23">
        <v>3.9</v>
      </c>
      <c r="L23">
        <v>8.3000000000000007</v>
      </c>
      <c r="M23">
        <v>4.0999999999999996</v>
      </c>
      <c r="O23" s="15">
        <f t="shared" si="0"/>
        <v>5.5400000000000009</v>
      </c>
      <c r="P23" s="15">
        <f t="shared" si="1"/>
        <v>2.094755355644184</v>
      </c>
    </row>
    <row r="24" spans="1:16" x14ac:dyDescent="0.25">
      <c r="A24" t="s">
        <v>12</v>
      </c>
      <c r="B24" s="2" t="s">
        <v>35</v>
      </c>
      <c r="C24">
        <v>2986161.5</v>
      </c>
      <c r="D24">
        <v>2629166</v>
      </c>
      <c r="E24">
        <v>2050212.3</v>
      </c>
      <c r="F24">
        <v>2881136.9</v>
      </c>
      <c r="G24">
        <v>4486527.2</v>
      </c>
      <c r="H24">
        <v>4211248.8</v>
      </c>
      <c r="I24">
        <v>4732243.5</v>
      </c>
      <c r="J24">
        <v>3737847</v>
      </c>
      <c r="K24">
        <v>6002388.7000000002</v>
      </c>
      <c r="L24">
        <v>4342977</v>
      </c>
      <c r="M24">
        <v>3883322</v>
      </c>
      <c r="O24" s="16">
        <f t="shared" si="0"/>
        <v>4539755.6399999997</v>
      </c>
      <c r="P24" s="16">
        <f t="shared" si="1"/>
        <v>906784.35532420082</v>
      </c>
    </row>
    <row r="25" spans="1:16" x14ac:dyDescent="0.25">
      <c r="A25" t="s">
        <v>12</v>
      </c>
      <c r="B25" s="2" t="s">
        <v>36</v>
      </c>
      <c r="C25">
        <v>1208595.5</v>
      </c>
      <c r="D25">
        <v>1202460.3999999999</v>
      </c>
      <c r="E25">
        <v>922365.1</v>
      </c>
      <c r="F25">
        <v>2160473.9</v>
      </c>
      <c r="G25">
        <v>740578.4</v>
      </c>
      <c r="H25">
        <v>800934.9</v>
      </c>
      <c r="I25">
        <v>608242.6</v>
      </c>
      <c r="J25">
        <v>616505.19999999995</v>
      </c>
      <c r="K25">
        <v>456065.9</v>
      </c>
      <c r="L25">
        <v>631126.19999999995</v>
      </c>
      <c r="M25">
        <v>746189.8</v>
      </c>
      <c r="O25" s="16">
        <f t="shared" si="0"/>
        <v>611625.93999999983</v>
      </c>
      <c r="P25" s="16">
        <f t="shared" si="1"/>
        <v>103346.35064997773</v>
      </c>
    </row>
    <row r="26" spans="1:16" x14ac:dyDescent="0.25">
      <c r="H26" s="16">
        <f>SUM(H24:H25)</f>
        <v>5012183.7</v>
      </c>
      <c r="I26" s="16">
        <f t="shared" ref="I26:M26" si="2">SUM(I24:I25)</f>
        <v>5340486.0999999996</v>
      </c>
      <c r="J26" s="16">
        <f t="shared" si="2"/>
        <v>4354352.2</v>
      </c>
      <c r="K26" s="16">
        <f t="shared" si="2"/>
        <v>6458454.6000000006</v>
      </c>
      <c r="L26" s="16">
        <f t="shared" si="2"/>
        <v>4974103.2</v>
      </c>
      <c r="M26" s="16">
        <f t="shared" si="2"/>
        <v>4629511.8</v>
      </c>
      <c r="O26" s="16">
        <f t="shared" si="0"/>
        <v>5151381.58</v>
      </c>
      <c r="P26" s="16">
        <f>STDEV(I26:M26)</f>
        <v>819028.68127010716</v>
      </c>
    </row>
    <row r="27" spans="1:16" x14ac:dyDescent="0.25">
      <c r="B27" t="s">
        <v>53</v>
      </c>
      <c r="M27">
        <f>(M13+M16)/M7</f>
        <v>12.093023255813954</v>
      </c>
    </row>
    <row r="28" spans="1:16" x14ac:dyDescent="0.25">
      <c r="B28" t="s">
        <v>54</v>
      </c>
      <c r="M28">
        <f>M12/M7</f>
        <v>115.34883720930233</v>
      </c>
    </row>
    <row r="30" spans="1:16" x14ac:dyDescent="0.25">
      <c r="B30" t="s">
        <v>58</v>
      </c>
      <c r="D30" s="7">
        <v>11.14</v>
      </c>
      <c r="E30" s="7">
        <v>9.7200000000000006</v>
      </c>
      <c r="F30" s="7">
        <v>15.18</v>
      </c>
      <c r="G30" s="7">
        <v>15.88</v>
      </c>
      <c r="H30" s="7">
        <v>15.28</v>
      </c>
      <c r="I30" s="7">
        <v>14.8</v>
      </c>
      <c r="J30" s="7">
        <v>14.93</v>
      </c>
      <c r="K30" s="7">
        <v>14.93</v>
      </c>
      <c r="L30" s="7">
        <v>15.89</v>
      </c>
      <c r="M30" s="7">
        <v>14.53</v>
      </c>
      <c r="N30" s="7">
        <v>14.18</v>
      </c>
      <c r="O30" s="15">
        <f>AVERAGE(I30:M30)</f>
        <v>15.016</v>
      </c>
      <c r="P30" s="15">
        <f>STDEV(I30:M30)</f>
        <v>0.51515046345703741</v>
      </c>
    </row>
    <row r="31" spans="1:16" x14ac:dyDescent="0.25">
      <c r="B31" t="s">
        <v>59</v>
      </c>
      <c r="D31" s="7">
        <v>2.25</v>
      </c>
      <c r="E31" s="7">
        <v>2.25</v>
      </c>
      <c r="F31" s="7">
        <v>5.64</v>
      </c>
      <c r="G31" s="7">
        <v>4.6399999999999997</v>
      </c>
      <c r="H31" s="7">
        <v>3.14</v>
      </c>
      <c r="I31" s="7">
        <v>2.99</v>
      </c>
      <c r="J31" s="7">
        <v>1.6</v>
      </c>
      <c r="K31" s="7">
        <v>1.6</v>
      </c>
      <c r="L31" s="7">
        <v>2.87</v>
      </c>
      <c r="M31" s="7">
        <v>1.59</v>
      </c>
      <c r="N31" s="7">
        <v>2.99</v>
      </c>
      <c r="O31" s="15">
        <f t="shared" ref="O31:O50" si="3">AVERAGE(I31:M31)</f>
        <v>2.13</v>
      </c>
      <c r="P31" s="15">
        <f t="shared" ref="P31:P50" si="4">STDEV(I31:M31)</f>
        <v>0.73153947261921781</v>
      </c>
    </row>
    <row r="32" spans="1:16" x14ac:dyDescent="0.25">
      <c r="B32" t="s">
        <v>60</v>
      </c>
      <c r="D32" s="7">
        <v>1.86</v>
      </c>
      <c r="E32" s="7">
        <v>4.66</v>
      </c>
      <c r="F32" s="7">
        <v>4.66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15">
        <f t="shared" si="3"/>
        <v>0</v>
      </c>
      <c r="P32" s="15">
        <f t="shared" si="4"/>
        <v>0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1.35</v>
      </c>
      <c r="E34" s="7">
        <v>1.35</v>
      </c>
      <c r="F34" s="7">
        <v>2.12</v>
      </c>
      <c r="G34" s="7">
        <v>2.12</v>
      </c>
      <c r="H34" s="7">
        <v>2.12</v>
      </c>
      <c r="I34" s="7">
        <v>2.12</v>
      </c>
      <c r="J34" s="7">
        <v>2.12</v>
      </c>
      <c r="K34" s="7">
        <v>2.12</v>
      </c>
      <c r="L34" s="7">
        <v>2.12</v>
      </c>
      <c r="M34" s="7">
        <v>1.99</v>
      </c>
      <c r="N34" s="7">
        <v>1.99</v>
      </c>
      <c r="O34" s="15">
        <f t="shared" si="3"/>
        <v>2.0940000000000003</v>
      </c>
      <c r="P34" s="15">
        <f t="shared" si="4"/>
        <v>5.813776741499458E-2</v>
      </c>
    </row>
    <row r="35" spans="2:16" x14ac:dyDescent="0.25">
      <c r="B35" t="s">
        <v>79</v>
      </c>
      <c r="D35" s="7">
        <v>0</v>
      </c>
      <c r="E35" s="7">
        <v>0</v>
      </c>
      <c r="F35" s="7">
        <v>0</v>
      </c>
      <c r="G35" s="7">
        <v>0</v>
      </c>
      <c r="H35" s="7">
        <v>0.33</v>
      </c>
      <c r="I35" s="7">
        <v>0.33</v>
      </c>
      <c r="J35" s="7">
        <v>0.33</v>
      </c>
      <c r="K35" s="7">
        <v>0.33</v>
      </c>
      <c r="L35" s="7">
        <v>0.33</v>
      </c>
      <c r="M35" s="7">
        <v>0.33</v>
      </c>
      <c r="N35" s="7">
        <v>1.42</v>
      </c>
      <c r="O35" s="15">
        <f t="shared" si="3"/>
        <v>0.33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7">
        <v>1.45</v>
      </c>
      <c r="E39" s="7">
        <v>1.45</v>
      </c>
      <c r="F39" s="7">
        <v>2.8</v>
      </c>
      <c r="G39" s="7">
        <v>2.8</v>
      </c>
      <c r="H39" s="7">
        <v>2.8</v>
      </c>
      <c r="I39" s="7">
        <v>2.2000000000000002</v>
      </c>
      <c r="J39" s="7">
        <v>2.2000000000000002</v>
      </c>
      <c r="K39" s="7">
        <v>2.2000000000000002</v>
      </c>
      <c r="L39" s="7">
        <v>2.2000000000000002</v>
      </c>
      <c r="M39" s="7">
        <v>2.2000000000000002</v>
      </c>
      <c r="N39" s="7">
        <v>1.85</v>
      </c>
      <c r="O39" s="15">
        <f t="shared" si="3"/>
        <v>2.2000000000000002</v>
      </c>
      <c r="P39" s="15">
        <f t="shared" si="4"/>
        <v>0</v>
      </c>
    </row>
    <row r="40" spans="2:16" x14ac:dyDescent="0.25">
      <c r="B40" t="s">
        <v>84</v>
      </c>
      <c r="D40" s="7">
        <v>0.27</v>
      </c>
      <c r="E40" s="7">
        <v>0</v>
      </c>
      <c r="F40" s="7">
        <v>0.32</v>
      </c>
      <c r="G40" s="7">
        <v>0.32</v>
      </c>
      <c r="H40" s="7">
        <v>0.32</v>
      </c>
      <c r="I40" s="7">
        <v>0.32</v>
      </c>
      <c r="J40" s="7">
        <v>1</v>
      </c>
      <c r="K40" s="7">
        <v>0.83</v>
      </c>
      <c r="L40" s="7">
        <v>0.71</v>
      </c>
      <c r="M40" s="7">
        <v>0.71</v>
      </c>
      <c r="N40" s="7">
        <v>0.46</v>
      </c>
      <c r="O40" s="15">
        <f t="shared" si="3"/>
        <v>0.71399999999999997</v>
      </c>
      <c r="P40" s="15">
        <f t="shared" si="4"/>
        <v>0.25025986494042562</v>
      </c>
    </row>
    <row r="41" spans="2:16" x14ac:dyDescent="0.25">
      <c r="B41" t="s">
        <v>85</v>
      </c>
      <c r="D41" s="7">
        <v>1.1399999999999999</v>
      </c>
      <c r="E41" s="7">
        <v>1.34</v>
      </c>
      <c r="F41" s="7">
        <v>1.34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15">
        <f t="shared" si="3"/>
        <v>0</v>
      </c>
      <c r="P41" s="15">
        <f t="shared" si="4"/>
        <v>0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15">
        <f t="shared" si="3"/>
        <v>0</v>
      </c>
      <c r="P44" s="15">
        <f t="shared" si="4"/>
        <v>0</v>
      </c>
    </row>
    <row r="45" spans="2:16" x14ac:dyDescent="0.25">
      <c r="B45" t="s">
        <v>61</v>
      </c>
      <c r="D45" s="7">
        <v>0.83</v>
      </c>
      <c r="E45" s="7">
        <v>0.83</v>
      </c>
      <c r="F45" s="7">
        <v>1.02</v>
      </c>
      <c r="G45" s="7">
        <v>1.32</v>
      </c>
      <c r="H45" s="7">
        <v>0.92</v>
      </c>
      <c r="I45" s="7">
        <v>1</v>
      </c>
      <c r="J45" s="7">
        <v>0.87</v>
      </c>
      <c r="K45" s="7">
        <v>0.37</v>
      </c>
      <c r="L45" s="7">
        <v>0.41</v>
      </c>
      <c r="M45" s="7">
        <v>0.77</v>
      </c>
      <c r="N45" s="7">
        <v>0.84</v>
      </c>
      <c r="O45" s="15">
        <f t="shared" si="3"/>
        <v>0.68400000000000005</v>
      </c>
      <c r="P45" s="15">
        <f t="shared" si="4"/>
        <v>0.28085583490467103</v>
      </c>
    </row>
    <row r="46" spans="2:16" x14ac:dyDescent="0.25">
      <c r="B46" t="s">
        <v>62</v>
      </c>
      <c r="D46" s="7">
        <v>13.78</v>
      </c>
      <c r="E46" s="7">
        <v>10.7</v>
      </c>
      <c r="F46" s="7">
        <v>13.57</v>
      </c>
      <c r="G46" s="7">
        <v>14.02</v>
      </c>
      <c r="H46" s="7">
        <v>13.19</v>
      </c>
      <c r="I46" s="7">
        <v>20.79</v>
      </c>
      <c r="J46" s="7">
        <v>16.32</v>
      </c>
      <c r="K46" s="7">
        <v>13.64</v>
      </c>
      <c r="L46" s="7">
        <v>11.55</v>
      </c>
      <c r="M46" s="7">
        <v>12.61</v>
      </c>
      <c r="N46" s="7">
        <v>13.94</v>
      </c>
      <c r="O46" s="15">
        <f t="shared" si="3"/>
        <v>14.981999999999999</v>
      </c>
      <c r="P46" s="15">
        <f t="shared" si="4"/>
        <v>3.698955257907302</v>
      </c>
    </row>
    <row r="47" spans="2:16" x14ac:dyDescent="0.25">
      <c r="B47" t="s">
        <v>63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2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5">
        <f t="shared" si="3"/>
        <v>0.4</v>
      </c>
      <c r="P47" s="15">
        <f t="shared" si="4"/>
        <v>0.89442719099991586</v>
      </c>
    </row>
    <row r="48" spans="2:16" x14ac:dyDescent="0.25">
      <c r="B48" t="s">
        <v>74</v>
      </c>
      <c r="D48" s="7">
        <v>9.15</v>
      </c>
      <c r="E48" s="7">
        <v>16.21</v>
      </c>
      <c r="F48" s="7">
        <v>12.8</v>
      </c>
      <c r="G48" s="7">
        <v>23.5</v>
      </c>
      <c r="H48" s="7">
        <v>21.38</v>
      </c>
      <c r="I48" s="7">
        <v>18</v>
      </c>
      <c r="J48" s="7">
        <v>28.85</v>
      </c>
      <c r="K48" s="7">
        <v>18.3</v>
      </c>
      <c r="L48" s="7">
        <v>17</v>
      </c>
      <c r="M48" s="7">
        <v>14.32</v>
      </c>
      <c r="N48" s="7">
        <v>10.98</v>
      </c>
      <c r="O48" s="15">
        <f t="shared" si="3"/>
        <v>19.294</v>
      </c>
      <c r="P48" s="15">
        <f t="shared" si="4"/>
        <v>5.5673764018611234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43.22</v>
      </c>
      <c r="E50" s="7">
        <f t="shared" ref="E50:N50" si="5">SUM(E30:E49)</f>
        <v>48.51</v>
      </c>
      <c r="F50" s="7">
        <f t="shared" si="5"/>
        <v>59.45</v>
      </c>
      <c r="G50" s="7">
        <f t="shared" si="5"/>
        <v>64.599999999999994</v>
      </c>
      <c r="H50" s="7">
        <f t="shared" si="5"/>
        <v>59.480000000000004</v>
      </c>
      <c r="I50" s="7">
        <f t="shared" si="5"/>
        <v>64.55</v>
      </c>
      <c r="J50" s="7">
        <f t="shared" si="5"/>
        <v>68.22</v>
      </c>
      <c r="K50" s="7">
        <f t="shared" si="5"/>
        <v>54.319999999999993</v>
      </c>
      <c r="L50" s="7">
        <f t="shared" si="5"/>
        <v>53.08</v>
      </c>
      <c r="M50" s="7">
        <f t="shared" si="5"/>
        <v>49.05</v>
      </c>
      <c r="N50" s="7">
        <f t="shared" si="5"/>
        <v>48.650000000000006</v>
      </c>
      <c r="O50" s="15">
        <f t="shared" si="3"/>
        <v>57.843999999999994</v>
      </c>
      <c r="P50" s="15">
        <f t="shared" si="4"/>
        <v>8.1406467802011822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H26" sqref="H26:P26"/>
    </sheetView>
  </sheetViews>
  <sheetFormatPr defaultRowHeight="15" x14ac:dyDescent="0.25"/>
  <cols>
    <col min="1" max="1" width="6.140625" customWidth="1"/>
    <col min="2" max="2" width="56.42578125" bestFit="1" customWidth="1"/>
    <col min="3" max="5" width="8" bestFit="1" customWidth="1"/>
    <col min="6" max="6" width="9" bestFit="1" customWidth="1"/>
    <col min="7" max="7" width="10" bestFit="1" customWidth="1"/>
    <col min="8" max="10" width="8" bestFit="1" customWidth="1"/>
    <col min="11" max="12" width="9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47</v>
      </c>
    </row>
    <row r="2" spans="1:16" s="3" customFormat="1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13.2</v>
      </c>
      <c r="D3">
        <v>14.2</v>
      </c>
      <c r="E3">
        <v>14.2</v>
      </c>
      <c r="F3">
        <v>14.2</v>
      </c>
      <c r="G3">
        <v>15.2</v>
      </c>
      <c r="H3">
        <v>15.2</v>
      </c>
      <c r="I3">
        <v>16.2</v>
      </c>
      <c r="J3">
        <v>16.2</v>
      </c>
      <c r="K3">
        <v>18.2</v>
      </c>
      <c r="L3">
        <v>18.2</v>
      </c>
      <c r="M3">
        <v>14.2</v>
      </c>
      <c r="O3" s="15">
        <f>AVERAGE(I3:M3)</f>
        <v>16.600000000000001</v>
      </c>
      <c r="P3" s="15">
        <f>STDEV(I3:M3)</f>
        <v>1.6733200530681511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1</v>
      </c>
      <c r="G4">
        <v>1</v>
      </c>
      <c r="H4">
        <v>2</v>
      </c>
      <c r="I4">
        <v>1</v>
      </c>
      <c r="J4">
        <v>1</v>
      </c>
      <c r="K4">
        <v>1</v>
      </c>
      <c r="L4">
        <v>1</v>
      </c>
      <c r="M4">
        <v>0</v>
      </c>
      <c r="O4" s="15">
        <f t="shared" ref="O4:O26" si="0">AVERAGE(I4:M4)</f>
        <v>0.8</v>
      </c>
      <c r="P4" s="15">
        <f t="shared" ref="P4:P25" si="1">STDEV(I4:M4)</f>
        <v>0.44721359549995787</v>
      </c>
    </row>
    <row r="5" spans="1:16" x14ac:dyDescent="0.25">
      <c r="A5" t="s">
        <v>12</v>
      </c>
      <c r="B5" s="1" t="s">
        <v>17</v>
      </c>
      <c r="C5">
        <v>2</v>
      </c>
      <c r="D5">
        <v>2</v>
      </c>
      <c r="E5">
        <v>2</v>
      </c>
      <c r="F5">
        <v>1</v>
      </c>
      <c r="G5">
        <v>1</v>
      </c>
      <c r="H5">
        <v>0</v>
      </c>
      <c r="I5">
        <v>0</v>
      </c>
      <c r="J5">
        <v>1</v>
      </c>
      <c r="K5">
        <v>1</v>
      </c>
      <c r="L5">
        <v>2</v>
      </c>
      <c r="M5">
        <v>2.7</v>
      </c>
      <c r="O5" s="15">
        <f t="shared" si="0"/>
        <v>1.34</v>
      </c>
      <c r="P5" s="15">
        <f t="shared" si="1"/>
        <v>1.038267788193393</v>
      </c>
    </row>
    <row r="6" spans="1:16" x14ac:dyDescent="0.25">
      <c r="A6" t="s">
        <v>12</v>
      </c>
      <c r="B6" s="1" t="s">
        <v>18</v>
      </c>
      <c r="C6">
        <v>0</v>
      </c>
      <c r="D6">
        <v>0</v>
      </c>
      <c r="E6">
        <v>1</v>
      </c>
      <c r="F6">
        <v>1</v>
      </c>
      <c r="G6">
        <v>2</v>
      </c>
      <c r="H6">
        <v>3.7</v>
      </c>
      <c r="I6">
        <v>3.7</v>
      </c>
      <c r="J6">
        <v>3.7</v>
      </c>
      <c r="K6">
        <v>3.7</v>
      </c>
      <c r="L6">
        <v>4.7</v>
      </c>
      <c r="M6">
        <v>2</v>
      </c>
      <c r="O6" s="15">
        <f t="shared" si="0"/>
        <v>3.56</v>
      </c>
      <c r="P6" s="15">
        <f t="shared" si="1"/>
        <v>0.97365291557104705</v>
      </c>
    </row>
    <row r="7" spans="1:16" x14ac:dyDescent="0.25">
      <c r="A7" t="s">
        <v>12</v>
      </c>
      <c r="B7" s="2" t="s">
        <v>15</v>
      </c>
      <c r="C7">
        <v>10.199999999999999</v>
      </c>
      <c r="D7">
        <v>10.7</v>
      </c>
      <c r="E7">
        <v>10.3</v>
      </c>
      <c r="F7">
        <v>10.3</v>
      </c>
      <c r="G7">
        <v>11.4</v>
      </c>
      <c r="H7">
        <v>11.4</v>
      </c>
      <c r="I7">
        <v>13.9</v>
      </c>
      <c r="J7">
        <v>13.9</v>
      </c>
      <c r="K7">
        <v>14.7</v>
      </c>
      <c r="L7">
        <v>14.8</v>
      </c>
      <c r="M7">
        <v>11.9</v>
      </c>
      <c r="O7" s="15">
        <f t="shared" si="0"/>
        <v>13.84</v>
      </c>
      <c r="P7" s="15">
        <f t="shared" si="1"/>
        <v>1.1653325705565771</v>
      </c>
    </row>
    <row r="8" spans="1:16" x14ac:dyDescent="0.25">
      <c r="A8" t="s">
        <v>12</v>
      </c>
      <c r="B8" s="2" t="s">
        <v>19</v>
      </c>
      <c r="C8">
        <v>1.5</v>
      </c>
      <c r="D8">
        <v>1.5</v>
      </c>
      <c r="E8">
        <v>2</v>
      </c>
      <c r="F8">
        <v>2</v>
      </c>
      <c r="G8">
        <v>2</v>
      </c>
      <c r="H8">
        <v>2</v>
      </c>
      <c r="I8">
        <v>2</v>
      </c>
      <c r="J8">
        <v>2</v>
      </c>
      <c r="K8">
        <v>2</v>
      </c>
      <c r="L8">
        <v>2.6</v>
      </c>
      <c r="M8">
        <v>2.6</v>
      </c>
      <c r="O8" s="15">
        <f t="shared" si="0"/>
        <v>2.2399999999999998</v>
      </c>
      <c r="P8" s="15">
        <f t="shared" si="1"/>
        <v>0.32863353450310184</v>
      </c>
    </row>
    <row r="9" spans="1:16" x14ac:dyDescent="0.25">
      <c r="A9" t="s">
        <v>12</v>
      </c>
      <c r="B9" s="2" t="s">
        <v>20</v>
      </c>
      <c r="C9">
        <v>11.7</v>
      </c>
      <c r="D9">
        <v>12.1</v>
      </c>
      <c r="E9">
        <v>12.1</v>
      </c>
      <c r="F9">
        <v>11.7</v>
      </c>
      <c r="G9">
        <v>12.6</v>
      </c>
      <c r="H9">
        <v>12.4</v>
      </c>
      <c r="I9">
        <v>13.6</v>
      </c>
      <c r="J9">
        <v>14.2</v>
      </c>
      <c r="K9">
        <v>15.4</v>
      </c>
      <c r="L9">
        <v>15.7</v>
      </c>
      <c r="M9">
        <v>13</v>
      </c>
      <c r="O9" s="15">
        <f t="shared" si="0"/>
        <v>14.379999999999999</v>
      </c>
      <c r="P9" s="15">
        <f t="shared" si="1"/>
        <v>1.1541230437002805</v>
      </c>
    </row>
    <row r="10" spans="1:16" x14ac:dyDescent="0.25">
      <c r="A10" t="s">
        <v>12</v>
      </c>
      <c r="B10" s="2" t="s">
        <v>21</v>
      </c>
      <c r="C10">
        <v>1509</v>
      </c>
      <c r="D10">
        <v>1654</v>
      </c>
      <c r="E10">
        <v>1889</v>
      </c>
      <c r="F10">
        <v>1472</v>
      </c>
      <c r="G10">
        <v>1225.5</v>
      </c>
      <c r="H10">
        <v>1250</v>
      </c>
      <c r="I10">
        <v>1169.5</v>
      </c>
      <c r="J10">
        <v>1161</v>
      </c>
      <c r="K10">
        <v>1206.5</v>
      </c>
      <c r="L10">
        <v>1213</v>
      </c>
      <c r="M10">
        <v>1380</v>
      </c>
      <c r="O10" s="15">
        <f t="shared" si="0"/>
        <v>1226</v>
      </c>
      <c r="P10" s="15">
        <f t="shared" si="1"/>
        <v>88.997893233491766</v>
      </c>
    </row>
    <row r="11" spans="1:16" x14ac:dyDescent="0.25">
      <c r="A11" t="s">
        <v>12</v>
      </c>
      <c r="B11" s="2" t="s">
        <v>22</v>
      </c>
      <c r="C11">
        <v>788</v>
      </c>
      <c r="D11">
        <v>587</v>
      </c>
      <c r="E11">
        <v>621.5</v>
      </c>
      <c r="F11">
        <v>484</v>
      </c>
      <c r="G11">
        <v>614</v>
      </c>
      <c r="H11">
        <v>696</v>
      </c>
      <c r="I11">
        <v>545.5</v>
      </c>
      <c r="J11">
        <v>556</v>
      </c>
      <c r="K11">
        <v>471</v>
      </c>
      <c r="L11">
        <v>580.5</v>
      </c>
      <c r="M11">
        <v>612</v>
      </c>
      <c r="O11" s="15">
        <f t="shared" si="0"/>
        <v>553</v>
      </c>
      <c r="P11" s="15">
        <f t="shared" si="1"/>
        <v>52.503571307102533</v>
      </c>
    </row>
    <row r="12" spans="1:16" x14ac:dyDescent="0.25">
      <c r="A12" t="s">
        <v>12</v>
      </c>
      <c r="B12" s="2" t="s">
        <v>23</v>
      </c>
      <c r="C12">
        <v>2329</v>
      </c>
      <c r="D12">
        <v>2277.5</v>
      </c>
      <c r="E12">
        <v>2587.5</v>
      </c>
      <c r="F12">
        <v>2009</v>
      </c>
      <c r="G12">
        <v>1913.5</v>
      </c>
      <c r="H12">
        <v>2006.5</v>
      </c>
      <c r="I12">
        <v>1737</v>
      </c>
      <c r="J12">
        <v>1794</v>
      </c>
      <c r="K12">
        <v>1758.5</v>
      </c>
      <c r="L12">
        <v>1868.5</v>
      </c>
      <c r="M12">
        <v>2064</v>
      </c>
      <c r="O12" s="15">
        <f t="shared" si="0"/>
        <v>1844.4</v>
      </c>
      <c r="P12" s="15">
        <f t="shared" si="1"/>
        <v>132.5317886395562</v>
      </c>
    </row>
    <row r="13" spans="1:16" x14ac:dyDescent="0.25">
      <c r="A13" t="s">
        <v>12</v>
      </c>
      <c r="B13" s="2" t="s">
        <v>24</v>
      </c>
      <c r="C13">
        <v>323</v>
      </c>
      <c r="D13">
        <v>287</v>
      </c>
      <c r="E13">
        <v>290</v>
      </c>
      <c r="F13">
        <v>272</v>
      </c>
      <c r="G13">
        <v>279</v>
      </c>
      <c r="H13">
        <v>264</v>
      </c>
      <c r="I13">
        <v>279</v>
      </c>
      <c r="J13">
        <v>290</v>
      </c>
      <c r="K13">
        <v>314</v>
      </c>
      <c r="L13">
        <v>310</v>
      </c>
      <c r="M13">
        <v>296</v>
      </c>
      <c r="O13" s="15">
        <f t="shared" si="0"/>
        <v>297.8</v>
      </c>
      <c r="P13" s="15">
        <f t="shared" si="1"/>
        <v>14.394443372357264</v>
      </c>
    </row>
    <row r="14" spans="1:16" x14ac:dyDescent="0.25">
      <c r="A14" t="s">
        <v>12</v>
      </c>
      <c r="B14" s="2" t="s">
        <v>27</v>
      </c>
      <c r="C14">
        <v>13.7</v>
      </c>
      <c r="D14">
        <v>12.2</v>
      </c>
      <c r="E14">
        <v>12</v>
      </c>
      <c r="F14">
        <v>11</v>
      </c>
      <c r="G14">
        <v>10.9</v>
      </c>
      <c r="H14">
        <v>9.9</v>
      </c>
      <c r="I14">
        <v>9.5</v>
      </c>
      <c r="J14">
        <v>8.9</v>
      </c>
      <c r="K14">
        <v>9</v>
      </c>
      <c r="L14">
        <v>8.3000000000000007</v>
      </c>
      <c r="M14">
        <v>8.1999999999999993</v>
      </c>
      <c r="O14" s="15">
        <f t="shared" si="0"/>
        <v>8.7800000000000011</v>
      </c>
      <c r="P14" s="15">
        <f t="shared" si="1"/>
        <v>0.53572380943915499</v>
      </c>
    </row>
    <row r="15" spans="1:16" x14ac:dyDescent="0.25">
      <c r="A15" t="s">
        <v>12</v>
      </c>
      <c r="B15" s="2" t="s">
        <v>25</v>
      </c>
      <c r="C15">
        <v>85</v>
      </c>
      <c r="D15">
        <v>81</v>
      </c>
      <c r="E15">
        <v>75</v>
      </c>
      <c r="F15">
        <v>61</v>
      </c>
      <c r="G15">
        <v>65</v>
      </c>
      <c r="H15">
        <v>66</v>
      </c>
      <c r="I15">
        <v>59</v>
      </c>
      <c r="J15">
        <v>57</v>
      </c>
      <c r="K15">
        <v>56</v>
      </c>
      <c r="L15">
        <v>64</v>
      </c>
      <c r="M15">
        <v>67</v>
      </c>
      <c r="O15" s="15">
        <f t="shared" si="0"/>
        <v>60.6</v>
      </c>
      <c r="P15" s="15">
        <f t="shared" si="1"/>
        <v>4.7222875812470377</v>
      </c>
    </row>
    <row r="16" spans="1:16" x14ac:dyDescent="0.25">
      <c r="A16" t="s">
        <v>12</v>
      </c>
      <c r="B16" s="2" t="s">
        <v>26</v>
      </c>
      <c r="C16">
        <v>85</v>
      </c>
      <c r="D16">
        <v>81</v>
      </c>
      <c r="E16">
        <v>75</v>
      </c>
      <c r="F16">
        <v>61</v>
      </c>
      <c r="G16">
        <v>65</v>
      </c>
      <c r="H16">
        <v>66</v>
      </c>
      <c r="I16">
        <v>59</v>
      </c>
      <c r="J16">
        <v>57</v>
      </c>
      <c r="K16">
        <v>56</v>
      </c>
      <c r="L16">
        <v>64</v>
      </c>
      <c r="M16">
        <v>68</v>
      </c>
      <c r="O16" s="15">
        <f t="shared" si="0"/>
        <v>60.8</v>
      </c>
      <c r="P16" s="15">
        <f t="shared" si="1"/>
        <v>5.0695167422546303</v>
      </c>
    </row>
    <row r="17" spans="1:16" x14ac:dyDescent="0.25">
      <c r="A17" t="s">
        <v>12</v>
      </c>
      <c r="B17" s="2" t="s">
        <v>28</v>
      </c>
      <c r="C17">
        <v>8.3000000000000007</v>
      </c>
      <c r="D17">
        <v>8.5</v>
      </c>
      <c r="E17">
        <v>7.9</v>
      </c>
      <c r="F17">
        <v>6.7</v>
      </c>
      <c r="G17">
        <v>7</v>
      </c>
      <c r="H17">
        <v>7</v>
      </c>
      <c r="I17">
        <v>6.3</v>
      </c>
      <c r="J17">
        <v>6.4</v>
      </c>
      <c r="K17">
        <v>6.3</v>
      </c>
      <c r="L17">
        <v>7</v>
      </c>
      <c r="M17">
        <v>7.5</v>
      </c>
      <c r="O17" s="15">
        <f t="shared" si="0"/>
        <v>6.7</v>
      </c>
      <c r="P17" s="15">
        <f t="shared" si="1"/>
        <v>0.53385391260156556</v>
      </c>
    </row>
    <row r="18" spans="1:16" x14ac:dyDescent="0.25">
      <c r="A18" t="s">
        <v>13</v>
      </c>
      <c r="B18" s="2" t="s">
        <v>29</v>
      </c>
      <c r="C18">
        <v>66</v>
      </c>
      <c r="D18">
        <v>63.5</v>
      </c>
      <c r="E18">
        <v>46.5</v>
      </c>
      <c r="F18">
        <v>62.8</v>
      </c>
      <c r="G18">
        <v>62.3</v>
      </c>
      <c r="H18">
        <v>50.2</v>
      </c>
      <c r="I18">
        <v>56.3</v>
      </c>
      <c r="J18">
        <v>48.8</v>
      </c>
      <c r="K18">
        <v>56</v>
      </c>
      <c r="L18">
        <v>70.5</v>
      </c>
      <c r="M18">
        <v>74.5</v>
      </c>
      <c r="O18" s="15">
        <f t="shared" si="0"/>
        <v>61.220000000000006</v>
      </c>
      <c r="P18" s="15">
        <f t="shared" si="1"/>
        <v>10.81882618401824</v>
      </c>
    </row>
    <row r="19" spans="1:16" x14ac:dyDescent="0.25">
      <c r="A19" t="s">
        <v>13</v>
      </c>
      <c r="B19" s="2" t="s">
        <v>30</v>
      </c>
      <c r="C19">
        <v>12.4</v>
      </c>
      <c r="D19">
        <v>11.7</v>
      </c>
      <c r="E19">
        <v>9</v>
      </c>
      <c r="F19">
        <v>11.4</v>
      </c>
      <c r="G19">
        <v>10.1</v>
      </c>
      <c r="H19">
        <v>8.1999999999999993</v>
      </c>
      <c r="I19">
        <v>8</v>
      </c>
      <c r="J19">
        <v>6</v>
      </c>
      <c r="K19">
        <v>6.5</v>
      </c>
      <c r="L19">
        <v>7.1</v>
      </c>
      <c r="M19">
        <v>7.2</v>
      </c>
      <c r="O19" s="15">
        <f t="shared" si="0"/>
        <v>6.9600000000000009</v>
      </c>
      <c r="P19" s="15">
        <f t="shared" si="1"/>
        <v>0.75696763471102246</v>
      </c>
    </row>
    <row r="20" spans="1:16" x14ac:dyDescent="0.25">
      <c r="A20" t="s">
        <v>13</v>
      </c>
      <c r="B20" s="2" t="s">
        <v>32</v>
      </c>
      <c r="C20">
        <v>2</v>
      </c>
      <c r="D20">
        <v>4</v>
      </c>
      <c r="E20">
        <v>2</v>
      </c>
      <c r="F20">
        <v>1</v>
      </c>
      <c r="G20">
        <v>0</v>
      </c>
      <c r="H20">
        <v>2</v>
      </c>
      <c r="I20">
        <v>1</v>
      </c>
      <c r="J20">
        <v>4</v>
      </c>
      <c r="K20">
        <v>0</v>
      </c>
      <c r="L20">
        <v>3</v>
      </c>
      <c r="M20">
        <v>2</v>
      </c>
      <c r="O20" s="15">
        <f t="shared" si="0"/>
        <v>2</v>
      </c>
      <c r="P20" s="15">
        <f t="shared" si="1"/>
        <v>1.5811388300841898</v>
      </c>
    </row>
    <row r="21" spans="1:16" x14ac:dyDescent="0.25">
      <c r="A21" t="s">
        <v>13</v>
      </c>
      <c r="B21" s="2" t="s">
        <v>31</v>
      </c>
      <c r="C21">
        <v>2</v>
      </c>
      <c r="D21">
        <v>16</v>
      </c>
      <c r="E21">
        <v>16</v>
      </c>
      <c r="F21">
        <v>17</v>
      </c>
      <c r="G21">
        <v>7</v>
      </c>
      <c r="H21">
        <v>11</v>
      </c>
      <c r="I21">
        <v>13</v>
      </c>
      <c r="J21">
        <v>8</v>
      </c>
      <c r="K21">
        <v>7</v>
      </c>
      <c r="L21">
        <v>4</v>
      </c>
      <c r="M21">
        <v>11</v>
      </c>
      <c r="O21" s="15">
        <f t="shared" si="0"/>
        <v>8.6</v>
      </c>
      <c r="P21" s="15">
        <f t="shared" si="1"/>
        <v>3.5071355833500362</v>
      </c>
    </row>
    <row r="22" spans="1:16" x14ac:dyDescent="0.25">
      <c r="A22" t="s">
        <v>13</v>
      </c>
      <c r="B22" s="2" t="s">
        <v>33</v>
      </c>
      <c r="C22">
        <v>4</v>
      </c>
      <c r="D22">
        <v>20</v>
      </c>
      <c r="E22">
        <v>18</v>
      </c>
      <c r="F22">
        <v>18</v>
      </c>
      <c r="G22">
        <v>7</v>
      </c>
      <c r="H22">
        <v>13</v>
      </c>
      <c r="I22">
        <v>14</v>
      </c>
      <c r="J22">
        <v>12</v>
      </c>
      <c r="K22">
        <v>7</v>
      </c>
      <c r="L22">
        <v>7</v>
      </c>
      <c r="M22">
        <v>13</v>
      </c>
      <c r="O22" s="15">
        <f t="shared" si="0"/>
        <v>10.6</v>
      </c>
      <c r="P22" s="15">
        <f t="shared" si="1"/>
        <v>3.3615472627943239</v>
      </c>
    </row>
    <row r="23" spans="1:16" x14ac:dyDescent="0.25">
      <c r="A23" t="s">
        <v>13</v>
      </c>
      <c r="B23" s="2" t="s">
        <v>34</v>
      </c>
      <c r="C23">
        <v>2</v>
      </c>
      <c r="D23">
        <v>8.8000000000000007</v>
      </c>
      <c r="E23">
        <v>7.6</v>
      </c>
      <c r="F23">
        <v>7.7</v>
      </c>
      <c r="G23">
        <v>3.1</v>
      </c>
      <c r="H23">
        <v>6.5</v>
      </c>
      <c r="I23">
        <v>6.2</v>
      </c>
      <c r="J23">
        <v>5.8</v>
      </c>
      <c r="K23">
        <v>3.4</v>
      </c>
      <c r="L23">
        <v>3.4</v>
      </c>
      <c r="M23">
        <v>5.9</v>
      </c>
      <c r="O23" s="15">
        <f t="shared" si="0"/>
        <v>4.9400000000000004</v>
      </c>
      <c r="P23" s="15">
        <f t="shared" si="1"/>
        <v>1.4135062787267687</v>
      </c>
    </row>
    <row r="24" spans="1:16" x14ac:dyDescent="0.25">
      <c r="A24" t="s">
        <v>12</v>
      </c>
      <c r="B24" s="2" t="s">
        <v>35</v>
      </c>
      <c r="C24">
        <v>5880502</v>
      </c>
      <c r="D24">
        <v>8010493</v>
      </c>
      <c r="E24">
        <v>4978303</v>
      </c>
      <c r="F24">
        <v>5157417</v>
      </c>
      <c r="G24">
        <v>6296848</v>
      </c>
      <c r="H24">
        <v>4703881.5</v>
      </c>
      <c r="I24">
        <v>5953547</v>
      </c>
      <c r="J24">
        <v>3416037</v>
      </c>
      <c r="K24">
        <v>4056668</v>
      </c>
      <c r="L24">
        <v>2918904</v>
      </c>
      <c r="M24">
        <v>2584709</v>
      </c>
      <c r="O24" s="16">
        <f t="shared" si="0"/>
        <v>3785973</v>
      </c>
      <c r="P24" s="16">
        <f t="shared" si="1"/>
        <v>1332605.4668443694</v>
      </c>
    </row>
    <row r="25" spans="1:16" x14ac:dyDescent="0.25">
      <c r="A25" t="s">
        <v>12</v>
      </c>
      <c r="B25" s="2" t="s">
        <v>36</v>
      </c>
      <c r="C25">
        <v>448735.7</v>
      </c>
      <c r="D25">
        <v>297757</v>
      </c>
      <c r="E25">
        <v>86417.2</v>
      </c>
      <c r="F25">
        <v>206503</v>
      </c>
      <c r="G25">
        <v>213810.5</v>
      </c>
      <c r="H25">
        <v>350</v>
      </c>
      <c r="I25">
        <v>63150</v>
      </c>
      <c r="J25">
        <v>21663</v>
      </c>
      <c r="K25">
        <v>99129.8</v>
      </c>
      <c r="L25">
        <v>492670.3</v>
      </c>
      <c r="M25">
        <v>168684.2</v>
      </c>
      <c r="O25" s="16">
        <f t="shared" si="0"/>
        <v>169059.46000000002</v>
      </c>
      <c r="P25" s="16">
        <f t="shared" si="1"/>
        <v>188783.47654873825</v>
      </c>
    </row>
    <row r="26" spans="1:16" x14ac:dyDescent="0.25">
      <c r="H26" s="16">
        <f>SUM(H24:H25)</f>
        <v>4704231.5</v>
      </c>
      <c r="I26" s="16">
        <f t="shared" ref="I26:M26" si="2">SUM(I24:I25)</f>
        <v>6016697</v>
      </c>
      <c r="J26" s="16">
        <f t="shared" si="2"/>
        <v>3437700</v>
      </c>
      <c r="K26" s="16">
        <f t="shared" si="2"/>
        <v>4155797.8</v>
      </c>
      <c r="L26" s="16">
        <f t="shared" si="2"/>
        <v>3411574.3</v>
      </c>
      <c r="M26" s="16">
        <f t="shared" si="2"/>
        <v>2753393.2</v>
      </c>
      <c r="O26" s="16">
        <f t="shared" si="0"/>
        <v>3955032.46</v>
      </c>
      <c r="P26" s="16">
        <f>STDEV(I26:M26)</f>
        <v>1254759.3349176862</v>
      </c>
    </row>
    <row r="27" spans="1:16" x14ac:dyDescent="0.25">
      <c r="B27" t="s">
        <v>53</v>
      </c>
      <c r="M27">
        <f>(M13+M16)/M7</f>
        <v>30.588235294117645</v>
      </c>
    </row>
    <row r="28" spans="1:16" x14ac:dyDescent="0.25">
      <c r="B28" t="s">
        <v>54</v>
      </c>
      <c r="M28">
        <f>M10/M7</f>
        <v>115.96638655462185</v>
      </c>
    </row>
    <row r="30" spans="1:16" x14ac:dyDescent="0.25">
      <c r="B30" t="s">
        <v>58</v>
      </c>
      <c r="D30" s="7">
        <v>7.93</v>
      </c>
      <c r="E30" s="7">
        <v>7.93</v>
      </c>
      <c r="F30" s="7">
        <v>7.55</v>
      </c>
      <c r="G30" s="7">
        <v>7.68</v>
      </c>
      <c r="H30" s="7">
        <v>8.3800000000000008</v>
      </c>
      <c r="I30" s="7">
        <v>9.3800000000000008</v>
      </c>
      <c r="J30" s="7">
        <v>9.76</v>
      </c>
      <c r="K30" s="7">
        <v>11.26</v>
      </c>
      <c r="L30" s="7">
        <v>11.76</v>
      </c>
      <c r="M30" s="7">
        <v>11.18</v>
      </c>
      <c r="N30" s="7">
        <v>8.1199999999999992</v>
      </c>
      <c r="O30" s="15">
        <f>AVERAGE(I30:M30)</f>
        <v>10.667999999999999</v>
      </c>
      <c r="P30" s="15">
        <f>STDEV(I30:M30)</f>
        <v>1.035432276877633</v>
      </c>
    </row>
    <row r="31" spans="1:16" x14ac:dyDescent="0.25">
      <c r="B31" t="s">
        <v>59</v>
      </c>
      <c r="D31" s="7">
        <v>7.47</v>
      </c>
      <c r="E31" s="7">
        <v>6.85</v>
      </c>
      <c r="F31" s="7">
        <v>7.35</v>
      </c>
      <c r="G31" s="7">
        <v>7.35</v>
      </c>
      <c r="H31" s="7">
        <v>6.12</v>
      </c>
      <c r="I31" s="7">
        <v>6.37</v>
      </c>
      <c r="J31" s="7">
        <v>5.27</v>
      </c>
      <c r="K31" s="7">
        <v>6.01</v>
      </c>
      <c r="L31" s="7">
        <v>6.01</v>
      </c>
      <c r="M31" s="7">
        <v>5.57</v>
      </c>
      <c r="N31" s="7">
        <v>3.65</v>
      </c>
      <c r="O31" s="15">
        <f t="shared" ref="O31:O50" si="3">AVERAGE(I31:M31)</f>
        <v>5.8459999999999992</v>
      </c>
      <c r="P31" s="15">
        <f t="shared" ref="P31:P50" si="4">STDEV(I31:M31)</f>
        <v>0.42904545213764944</v>
      </c>
    </row>
    <row r="32" spans="1:16" x14ac:dyDescent="0.25">
      <c r="B32" t="s">
        <v>60</v>
      </c>
      <c r="D32" s="7">
        <v>3</v>
      </c>
      <c r="E32" s="7">
        <v>3</v>
      </c>
      <c r="F32" s="7">
        <v>2.85</v>
      </c>
      <c r="G32" s="7">
        <v>2.85</v>
      </c>
      <c r="H32" s="7">
        <v>2.85</v>
      </c>
      <c r="I32" s="7">
        <v>2.85</v>
      </c>
      <c r="J32" s="7">
        <v>2.35</v>
      </c>
      <c r="K32" s="7">
        <v>2.85</v>
      </c>
      <c r="L32" s="7">
        <v>2.85</v>
      </c>
      <c r="M32" s="7">
        <v>2.77</v>
      </c>
      <c r="N32" s="7">
        <v>2.77</v>
      </c>
      <c r="O32" s="15">
        <f t="shared" si="3"/>
        <v>2.734</v>
      </c>
      <c r="P32" s="15">
        <f t="shared" si="4"/>
        <v>0.21743964679883013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1.41</v>
      </c>
      <c r="E34" s="7">
        <v>1.45</v>
      </c>
      <c r="F34" s="7">
        <v>1.45</v>
      </c>
      <c r="G34" s="7">
        <v>1.45</v>
      </c>
      <c r="H34" s="7">
        <v>1.45</v>
      </c>
      <c r="I34" s="7">
        <v>1.45</v>
      </c>
      <c r="J34" s="7">
        <v>1.38</v>
      </c>
      <c r="K34" s="7">
        <v>1.38</v>
      </c>
      <c r="L34" s="7">
        <v>1.38</v>
      </c>
      <c r="M34" s="7">
        <v>1.37</v>
      </c>
      <c r="N34" s="7">
        <v>1.37</v>
      </c>
      <c r="O34" s="15">
        <f t="shared" si="3"/>
        <v>1.3919999999999999</v>
      </c>
      <c r="P34" s="15">
        <f t="shared" si="4"/>
        <v>3.271085446759224E-2</v>
      </c>
    </row>
    <row r="35" spans="2:16" x14ac:dyDescent="0.25">
      <c r="B35" t="s">
        <v>79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0.5</v>
      </c>
      <c r="O35" s="15">
        <f t="shared" si="3"/>
        <v>0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0.39</v>
      </c>
      <c r="M36" s="7">
        <v>0</v>
      </c>
      <c r="N36" s="7">
        <v>0.5</v>
      </c>
      <c r="O36" s="15">
        <f t="shared" si="3"/>
        <v>7.8E-2</v>
      </c>
      <c r="P36" s="15">
        <f t="shared" si="4"/>
        <v>0.17441330224498361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15">
        <f t="shared" si="3"/>
        <v>0</v>
      </c>
      <c r="P39" s="15">
        <f t="shared" si="4"/>
        <v>0</v>
      </c>
    </row>
    <row r="40" spans="2:16" x14ac:dyDescent="0.25">
      <c r="B40" t="s">
        <v>84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15">
        <f t="shared" si="3"/>
        <v>0</v>
      </c>
      <c r="P40" s="15">
        <f t="shared" si="4"/>
        <v>0</v>
      </c>
    </row>
    <row r="41" spans="2:16" x14ac:dyDescent="0.25">
      <c r="B41" t="s">
        <v>85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15">
        <f t="shared" si="3"/>
        <v>0</v>
      </c>
      <c r="P41" s="15">
        <f t="shared" si="4"/>
        <v>0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2.13</v>
      </c>
      <c r="E44" s="7">
        <v>2.68</v>
      </c>
      <c r="F44" s="7">
        <v>2.67</v>
      </c>
      <c r="G44" s="7">
        <v>2.67</v>
      </c>
      <c r="H44" s="7">
        <v>2.69</v>
      </c>
      <c r="I44" s="7">
        <v>2.7</v>
      </c>
      <c r="J44" s="7">
        <v>2.68</v>
      </c>
      <c r="K44" s="7">
        <v>2.74</v>
      </c>
      <c r="L44" s="7">
        <v>2.73</v>
      </c>
      <c r="M44" s="7">
        <v>2.2400000000000002</v>
      </c>
      <c r="N44" s="7">
        <v>2.2400000000000002</v>
      </c>
      <c r="O44" s="15">
        <f t="shared" si="3"/>
        <v>2.6180000000000003</v>
      </c>
      <c r="P44" s="15">
        <f t="shared" si="4"/>
        <v>0.21264994709616078</v>
      </c>
    </row>
    <row r="45" spans="2:16" x14ac:dyDescent="0.25">
      <c r="B45" t="s">
        <v>61</v>
      </c>
      <c r="D45" s="7">
        <v>0.54</v>
      </c>
      <c r="E45" s="7">
        <v>0.54</v>
      </c>
      <c r="F45" s="7">
        <v>0.54</v>
      </c>
      <c r="G45" s="7">
        <v>1.54</v>
      </c>
      <c r="H45" s="7">
        <v>0.84</v>
      </c>
      <c r="I45" s="7">
        <v>1.84</v>
      </c>
      <c r="J45" s="7">
        <v>1.98</v>
      </c>
      <c r="K45" s="7">
        <v>1.48</v>
      </c>
      <c r="L45" s="7">
        <v>1.05</v>
      </c>
      <c r="M45" s="7">
        <v>1.04</v>
      </c>
      <c r="N45" s="7">
        <v>0.45</v>
      </c>
      <c r="O45" s="15">
        <f t="shared" si="3"/>
        <v>1.4780000000000002</v>
      </c>
      <c r="P45" s="15">
        <f t="shared" si="4"/>
        <v>0.43533894840687054</v>
      </c>
    </row>
    <row r="46" spans="2:16" x14ac:dyDescent="0.25">
      <c r="B46" t="s">
        <v>62</v>
      </c>
      <c r="D46" s="7">
        <v>14.57</v>
      </c>
      <c r="E46" s="7">
        <v>14.65</v>
      </c>
      <c r="F46" s="7">
        <v>14.06</v>
      </c>
      <c r="G46" s="7">
        <v>14.55</v>
      </c>
      <c r="H46" s="7">
        <v>12.08</v>
      </c>
      <c r="I46" s="7">
        <v>14.28</v>
      </c>
      <c r="J46" s="7">
        <v>14.69</v>
      </c>
      <c r="K46" s="7">
        <v>11.75</v>
      </c>
      <c r="L46" s="7">
        <v>16.23</v>
      </c>
      <c r="M46" s="7">
        <v>15.91</v>
      </c>
      <c r="N46" s="7">
        <v>4.59</v>
      </c>
      <c r="O46" s="15">
        <f t="shared" si="3"/>
        <v>14.571999999999999</v>
      </c>
      <c r="P46" s="15">
        <f t="shared" si="4"/>
        <v>1.7749704222887852</v>
      </c>
    </row>
    <row r="47" spans="2:16" x14ac:dyDescent="0.25">
      <c r="B47" t="s">
        <v>63</v>
      </c>
      <c r="D47" s="7">
        <v>1.2</v>
      </c>
      <c r="E47" s="7">
        <v>1.2</v>
      </c>
      <c r="F47" s="7">
        <v>1</v>
      </c>
      <c r="G47" s="7">
        <v>1</v>
      </c>
      <c r="H47" s="7">
        <v>1</v>
      </c>
      <c r="I47" s="7">
        <v>1</v>
      </c>
      <c r="J47" s="7">
        <v>1</v>
      </c>
      <c r="K47" s="7">
        <v>0.5</v>
      </c>
      <c r="L47" s="7">
        <v>1</v>
      </c>
      <c r="M47" s="7">
        <v>1</v>
      </c>
      <c r="N47" s="7">
        <v>1</v>
      </c>
      <c r="O47" s="15">
        <f t="shared" si="3"/>
        <v>0.9</v>
      </c>
      <c r="P47" s="15">
        <f t="shared" si="4"/>
        <v>0.22360679774997907</v>
      </c>
    </row>
    <row r="48" spans="2:16" x14ac:dyDescent="0.25">
      <c r="B48" t="s">
        <v>74</v>
      </c>
      <c r="D48" s="7">
        <v>6.77</v>
      </c>
      <c r="E48" s="7">
        <v>8.9</v>
      </c>
      <c r="F48" s="7">
        <v>8.0399999999999991</v>
      </c>
      <c r="G48" s="7">
        <v>13.33</v>
      </c>
      <c r="H48" s="7">
        <v>12.98</v>
      </c>
      <c r="I48" s="7">
        <v>11.5</v>
      </c>
      <c r="J48" s="7">
        <v>18</v>
      </c>
      <c r="K48" s="7">
        <v>15</v>
      </c>
      <c r="L48" s="7">
        <v>12.65</v>
      </c>
      <c r="M48" s="7">
        <v>7.96</v>
      </c>
      <c r="N48" s="7">
        <v>7.84</v>
      </c>
      <c r="O48" s="15">
        <f t="shared" si="3"/>
        <v>13.022</v>
      </c>
      <c r="P48" s="15">
        <f t="shared" si="4"/>
        <v>3.7673492006980167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45.019999999999996</v>
      </c>
      <c r="E50" s="7">
        <f t="shared" ref="E50:N50" si="5">SUM(E30:E49)</f>
        <v>47.2</v>
      </c>
      <c r="F50" s="7">
        <f t="shared" si="5"/>
        <v>45.51</v>
      </c>
      <c r="G50" s="7">
        <f t="shared" si="5"/>
        <v>52.42</v>
      </c>
      <c r="H50" s="7">
        <f t="shared" si="5"/>
        <v>48.39</v>
      </c>
      <c r="I50" s="7">
        <f t="shared" si="5"/>
        <v>51.37</v>
      </c>
      <c r="J50" s="7">
        <f t="shared" si="5"/>
        <v>57.11</v>
      </c>
      <c r="K50" s="7">
        <f t="shared" si="5"/>
        <v>52.97</v>
      </c>
      <c r="L50" s="7">
        <f t="shared" si="5"/>
        <v>56.050000000000004</v>
      </c>
      <c r="M50" s="7">
        <f t="shared" si="5"/>
        <v>49.04</v>
      </c>
      <c r="N50" s="7">
        <f t="shared" si="5"/>
        <v>33.03</v>
      </c>
      <c r="O50" s="15">
        <f t="shared" si="3"/>
        <v>53.308000000000007</v>
      </c>
      <c r="P50" s="15">
        <f t="shared" si="4"/>
        <v>3.3188733027941892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H26" sqref="H26:P26"/>
    </sheetView>
  </sheetViews>
  <sheetFormatPr defaultRowHeight="15" x14ac:dyDescent="0.25"/>
  <cols>
    <col min="1" max="1" width="5.5703125" bestFit="1" customWidth="1"/>
    <col min="2" max="2" width="56.42578125" bestFit="1" customWidth="1"/>
    <col min="3" max="3" width="8" bestFit="1" customWidth="1"/>
    <col min="4" max="12" width="10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48</v>
      </c>
    </row>
    <row r="2" spans="1:16" s="3" customFormat="1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15.5</v>
      </c>
      <c r="D3">
        <v>16.5</v>
      </c>
      <c r="E3">
        <v>15.5</v>
      </c>
      <c r="F3">
        <v>12.5</v>
      </c>
      <c r="G3">
        <v>13.5</v>
      </c>
      <c r="H3">
        <v>13.5</v>
      </c>
      <c r="I3">
        <v>11.5</v>
      </c>
      <c r="J3">
        <v>10.5</v>
      </c>
      <c r="K3">
        <v>11.5</v>
      </c>
      <c r="L3">
        <v>11.5</v>
      </c>
      <c r="M3">
        <v>11.5</v>
      </c>
      <c r="O3" s="15">
        <f>AVERAGE(I3:M3)</f>
        <v>11.3</v>
      </c>
      <c r="P3" s="15">
        <f>STDEV(I3:M3)</f>
        <v>0.44721359549995793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O4" s="15">
        <f t="shared" ref="O4:O26" si="0">AVERAGE(I4:M4)</f>
        <v>0</v>
      </c>
      <c r="P4" s="15">
        <f t="shared" ref="P4:P25" si="1">STDEV(I4:M4)</f>
        <v>0</v>
      </c>
    </row>
    <row r="5" spans="1:16" x14ac:dyDescent="0.25">
      <c r="A5" t="s">
        <v>12</v>
      </c>
      <c r="B5" s="1" t="s">
        <v>17</v>
      </c>
      <c r="C5">
        <v>0</v>
      </c>
      <c r="D5">
        <v>0</v>
      </c>
      <c r="E5">
        <v>1</v>
      </c>
      <c r="F5">
        <v>1</v>
      </c>
      <c r="G5">
        <v>1</v>
      </c>
      <c r="H5">
        <v>1</v>
      </c>
      <c r="I5">
        <v>0</v>
      </c>
      <c r="J5">
        <v>0</v>
      </c>
      <c r="K5">
        <v>1</v>
      </c>
      <c r="L5">
        <v>2</v>
      </c>
      <c r="M5">
        <v>2</v>
      </c>
      <c r="O5" s="15">
        <f t="shared" si="0"/>
        <v>1</v>
      </c>
      <c r="P5" s="15">
        <f t="shared" si="1"/>
        <v>1</v>
      </c>
    </row>
    <row r="6" spans="1:16" x14ac:dyDescent="0.25">
      <c r="A6" t="s">
        <v>12</v>
      </c>
      <c r="B6" s="1" t="s">
        <v>18</v>
      </c>
      <c r="C6">
        <v>1</v>
      </c>
      <c r="D6">
        <v>1</v>
      </c>
      <c r="E6">
        <v>0</v>
      </c>
      <c r="F6">
        <v>2</v>
      </c>
      <c r="G6">
        <v>3</v>
      </c>
      <c r="H6">
        <v>2</v>
      </c>
      <c r="I6">
        <v>2</v>
      </c>
      <c r="J6">
        <v>2.5</v>
      </c>
      <c r="K6">
        <v>2.5</v>
      </c>
      <c r="L6">
        <v>1.5</v>
      </c>
      <c r="M6">
        <v>1.5</v>
      </c>
      <c r="O6" s="15">
        <f t="shared" si="0"/>
        <v>2</v>
      </c>
      <c r="P6" s="15">
        <f t="shared" si="1"/>
        <v>0.5</v>
      </c>
    </row>
    <row r="7" spans="1:16" x14ac:dyDescent="0.25">
      <c r="A7" t="s">
        <v>12</v>
      </c>
      <c r="B7" s="2" t="s">
        <v>15</v>
      </c>
      <c r="C7">
        <v>13</v>
      </c>
      <c r="D7">
        <v>12.9</v>
      </c>
      <c r="E7">
        <v>12.6</v>
      </c>
      <c r="F7">
        <v>10.6</v>
      </c>
      <c r="G7">
        <v>11.3</v>
      </c>
      <c r="H7">
        <v>12.2</v>
      </c>
      <c r="I7">
        <v>10.8</v>
      </c>
      <c r="J7">
        <v>10.199999999999999</v>
      </c>
      <c r="K7">
        <v>11.2</v>
      </c>
      <c r="L7">
        <v>10.199999999999999</v>
      </c>
      <c r="M7">
        <v>11.2</v>
      </c>
      <c r="O7" s="15">
        <f t="shared" si="0"/>
        <v>10.720000000000002</v>
      </c>
      <c r="P7" s="15">
        <f t="shared" si="1"/>
        <v>0.5019960159204454</v>
      </c>
    </row>
    <row r="8" spans="1:16" x14ac:dyDescent="0.25">
      <c r="A8" t="s">
        <v>12</v>
      </c>
      <c r="B8" s="2" t="s">
        <v>19</v>
      </c>
      <c r="C8">
        <v>0</v>
      </c>
      <c r="D8">
        <v>0</v>
      </c>
      <c r="E8">
        <v>1</v>
      </c>
      <c r="F8">
        <v>2</v>
      </c>
      <c r="G8">
        <v>1</v>
      </c>
      <c r="H8">
        <v>0.6</v>
      </c>
      <c r="I8">
        <v>1</v>
      </c>
      <c r="J8">
        <v>0.7</v>
      </c>
      <c r="K8">
        <v>1.8</v>
      </c>
      <c r="L8">
        <v>2.5</v>
      </c>
      <c r="M8">
        <v>2.5</v>
      </c>
      <c r="O8" s="15">
        <f t="shared" si="0"/>
        <v>1.7</v>
      </c>
      <c r="P8" s="15">
        <f t="shared" si="1"/>
        <v>0.83366660002665349</v>
      </c>
    </row>
    <row r="9" spans="1:16" x14ac:dyDescent="0.25">
      <c r="A9" t="s">
        <v>12</v>
      </c>
      <c r="B9" s="2" t="s">
        <v>20</v>
      </c>
      <c r="C9">
        <v>12.6</v>
      </c>
      <c r="D9">
        <v>12.9</v>
      </c>
      <c r="E9">
        <v>13.6</v>
      </c>
      <c r="F9">
        <v>11.6</v>
      </c>
      <c r="G9">
        <v>12.3</v>
      </c>
      <c r="H9">
        <v>12.1</v>
      </c>
      <c r="I9">
        <v>11</v>
      </c>
      <c r="J9">
        <v>10.1</v>
      </c>
      <c r="K9">
        <v>11.7</v>
      </c>
      <c r="L9">
        <v>11.3</v>
      </c>
      <c r="M9">
        <v>11.9</v>
      </c>
      <c r="O9" s="15">
        <f t="shared" si="0"/>
        <v>11.2</v>
      </c>
      <c r="P9" s="15">
        <f t="shared" si="1"/>
        <v>0.70710678118654768</v>
      </c>
    </row>
    <row r="10" spans="1:16" x14ac:dyDescent="0.25">
      <c r="A10" t="s">
        <v>12</v>
      </c>
      <c r="B10" s="2" t="s">
        <v>21</v>
      </c>
      <c r="C10">
        <v>666</v>
      </c>
      <c r="D10">
        <v>757</v>
      </c>
      <c r="E10">
        <v>751</v>
      </c>
      <c r="F10">
        <v>593</v>
      </c>
      <c r="G10">
        <v>664</v>
      </c>
      <c r="H10">
        <v>598</v>
      </c>
      <c r="I10">
        <v>686</v>
      </c>
      <c r="J10">
        <v>590</v>
      </c>
      <c r="K10">
        <v>600</v>
      </c>
      <c r="L10">
        <v>618</v>
      </c>
      <c r="M10">
        <v>666</v>
      </c>
      <c r="O10" s="15">
        <f t="shared" si="0"/>
        <v>632</v>
      </c>
      <c r="P10" s="15">
        <f t="shared" si="1"/>
        <v>42</v>
      </c>
    </row>
    <row r="11" spans="1:16" x14ac:dyDescent="0.25">
      <c r="A11" t="s">
        <v>12</v>
      </c>
      <c r="B11" s="2" t="s">
        <v>22</v>
      </c>
      <c r="C11">
        <v>262.5</v>
      </c>
      <c r="D11">
        <v>275</v>
      </c>
      <c r="E11">
        <v>269</v>
      </c>
      <c r="F11">
        <v>246</v>
      </c>
      <c r="G11">
        <v>268.5</v>
      </c>
      <c r="H11">
        <v>219.5</v>
      </c>
      <c r="I11">
        <v>230.5</v>
      </c>
      <c r="J11">
        <v>259</v>
      </c>
      <c r="K11">
        <v>266.5</v>
      </c>
      <c r="L11">
        <v>255</v>
      </c>
      <c r="M11">
        <v>308</v>
      </c>
      <c r="O11" s="15">
        <f t="shared" si="0"/>
        <v>263.8</v>
      </c>
      <c r="P11" s="15">
        <f t="shared" si="1"/>
        <v>28.152708573066288</v>
      </c>
    </row>
    <row r="12" spans="1:16" x14ac:dyDescent="0.25">
      <c r="A12" t="s">
        <v>12</v>
      </c>
      <c r="B12" s="2" t="s">
        <v>23</v>
      </c>
      <c r="C12">
        <v>937</v>
      </c>
      <c r="D12">
        <v>1054</v>
      </c>
      <c r="E12">
        <v>1034</v>
      </c>
      <c r="F12">
        <v>867.5</v>
      </c>
      <c r="G12">
        <v>952</v>
      </c>
      <c r="H12">
        <v>823.5</v>
      </c>
      <c r="I12">
        <v>926</v>
      </c>
      <c r="J12">
        <v>855</v>
      </c>
      <c r="K12">
        <v>906</v>
      </c>
      <c r="L12">
        <v>897</v>
      </c>
      <c r="M12">
        <v>992.5</v>
      </c>
      <c r="O12" s="15">
        <f t="shared" si="0"/>
        <v>915.3</v>
      </c>
      <c r="P12" s="15">
        <f t="shared" si="1"/>
        <v>50.328421393880419</v>
      </c>
    </row>
    <row r="13" spans="1:16" x14ac:dyDescent="0.25">
      <c r="A13" t="s">
        <v>12</v>
      </c>
      <c r="B13" s="2" t="s">
        <v>24</v>
      </c>
      <c r="C13">
        <v>73</v>
      </c>
      <c r="D13">
        <v>57</v>
      </c>
      <c r="E13">
        <v>58</v>
      </c>
      <c r="F13">
        <v>63</v>
      </c>
      <c r="G13">
        <v>60</v>
      </c>
      <c r="H13">
        <v>46</v>
      </c>
      <c r="I13">
        <v>44</v>
      </c>
      <c r="J13">
        <v>50</v>
      </c>
      <c r="K13">
        <v>43</v>
      </c>
      <c r="L13">
        <v>35</v>
      </c>
      <c r="M13">
        <v>30</v>
      </c>
      <c r="O13" s="15">
        <f t="shared" si="0"/>
        <v>40.4</v>
      </c>
      <c r="P13" s="15">
        <f t="shared" si="1"/>
        <v>7.8930349042684433</v>
      </c>
    </row>
    <row r="14" spans="1:16" x14ac:dyDescent="0.25">
      <c r="A14" t="s">
        <v>12</v>
      </c>
      <c r="B14" s="2" t="s">
        <v>27</v>
      </c>
      <c r="C14">
        <v>3.1</v>
      </c>
      <c r="D14">
        <v>2.4</v>
      </c>
      <c r="E14">
        <v>2.4</v>
      </c>
      <c r="F14">
        <v>2.5</v>
      </c>
      <c r="G14">
        <v>2.2999999999999998</v>
      </c>
      <c r="H14">
        <v>1.7</v>
      </c>
      <c r="I14">
        <v>1.5</v>
      </c>
      <c r="J14">
        <v>1.5</v>
      </c>
      <c r="K14">
        <v>1.2</v>
      </c>
      <c r="L14">
        <v>0.9</v>
      </c>
      <c r="M14">
        <v>0.8</v>
      </c>
      <c r="O14" s="15">
        <f t="shared" si="0"/>
        <v>1.1800000000000002</v>
      </c>
      <c r="P14" s="15">
        <f t="shared" si="1"/>
        <v>0.32710854467592249</v>
      </c>
    </row>
    <row r="15" spans="1:16" x14ac:dyDescent="0.25">
      <c r="A15" t="s">
        <v>12</v>
      </c>
      <c r="B15" s="2" t="s">
        <v>25</v>
      </c>
      <c r="C15">
        <v>16</v>
      </c>
      <c r="D15">
        <v>12</v>
      </c>
      <c r="E15">
        <v>12</v>
      </c>
      <c r="F15">
        <v>11</v>
      </c>
      <c r="G15">
        <v>10</v>
      </c>
      <c r="H15">
        <v>15</v>
      </c>
      <c r="I15">
        <v>13</v>
      </c>
      <c r="J15">
        <v>14</v>
      </c>
      <c r="K15">
        <v>10</v>
      </c>
      <c r="L15">
        <v>9</v>
      </c>
      <c r="M15">
        <v>12</v>
      </c>
      <c r="O15" s="15">
        <f t="shared" si="0"/>
        <v>11.6</v>
      </c>
      <c r="P15" s="15">
        <f t="shared" si="1"/>
        <v>2.073644135332775</v>
      </c>
    </row>
    <row r="16" spans="1:16" x14ac:dyDescent="0.25">
      <c r="A16" t="s">
        <v>12</v>
      </c>
      <c r="B16" s="2" t="s">
        <v>26</v>
      </c>
      <c r="C16">
        <v>16</v>
      </c>
      <c r="D16">
        <v>12</v>
      </c>
      <c r="E16">
        <v>12</v>
      </c>
      <c r="F16">
        <v>11</v>
      </c>
      <c r="G16">
        <v>10</v>
      </c>
      <c r="H16">
        <v>15</v>
      </c>
      <c r="I16">
        <v>13</v>
      </c>
      <c r="J16">
        <v>14</v>
      </c>
      <c r="K16">
        <v>10</v>
      </c>
      <c r="L16">
        <v>9</v>
      </c>
      <c r="M16">
        <v>12</v>
      </c>
      <c r="O16" s="15">
        <f t="shared" si="0"/>
        <v>11.6</v>
      </c>
      <c r="P16" s="15">
        <f t="shared" si="1"/>
        <v>2.073644135332775</v>
      </c>
    </row>
    <row r="17" spans="1:16" x14ac:dyDescent="0.25">
      <c r="A17" t="s">
        <v>12</v>
      </c>
      <c r="B17" s="2" t="s">
        <v>28</v>
      </c>
      <c r="C17">
        <v>1.6</v>
      </c>
      <c r="D17">
        <v>1.3</v>
      </c>
      <c r="E17">
        <v>1.3</v>
      </c>
      <c r="F17">
        <v>1.2</v>
      </c>
      <c r="G17">
        <v>1.1000000000000001</v>
      </c>
      <c r="H17">
        <v>1.6</v>
      </c>
      <c r="I17">
        <v>1.4</v>
      </c>
      <c r="J17">
        <v>1.6</v>
      </c>
      <c r="K17">
        <v>1.1000000000000001</v>
      </c>
      <c r="L17">
        <v>1</v>
      </c>
      <c r="M17">
        <v>1.3</v>
      </c>
      <c r="O17" s="15">
        <f t="shared" si="0"/>
        <v>1.2799999999999998</v>
      </c>
      <c r="P17" s="15">
        <f t="shared" si="1"/>
        <v>0.23874672772626723</v>
      </c>
    </row>
    <row r="18" spans="1:16" x14ac:dyDescent="0.25">
      <c r="A18" t="s">
        <v>13</v>
      </c>
      <c r="B18" s="2" t="s">
        <v>29</v>
      </c>
      <c r="C18">
        <v>21.5</v>
      </c>
      <c r="D18">
        <v>17.5</v>
      </c>
      <c r="E18">
        <v>16.5</v>
      </c>
      <c r="F18">
        <v>19.5</v>
      </c>
      <c r="G18">
        <v>19</v>
      </c>
      <c r="H18">
        <v>12.5</v>
      </c>
      <c r="I18">
        <v>15.7</v>
      </c>
      <c r="J18">
        <v>8</v>
      </c>
      <c r="K18">
        <v>22</v>
      </c>
      <c r="L18">
        <v>10.5</v>
      </c>
      <c r="M18">
        <v>12</v>
      </c>
      <c r="O18" s="15">
        <f t="shared" si="0"/>
        <v>13.64</v>
      </c>
      <c r="P18" s="15">
        <f t="shared" si="1"/>
        <v>5.4427015350834704</v>
      </c>
    </row>
    <row r="19" spans="1:16" x14ac:dyDescent="0.25">
      <c r="A19" t="s">
        <v>13</v>
      </c>
      <c r="B19" s="2" t="s">
        <v>30</v>
      </c>
      <c r="C19">
        <v>4</v>
      </c>
      <c r="D19">
        <v>3.2</v>
      </c>
      <c r="E19">
        <v>3.2</v>
      </c>
      <c r="F19">
        <v>3.5</v>
      </c>
      <c r="G19">
        <v>3.1</v>
      </c>
      <c r="H19">
        <v>2</v>
      </c>
      <c r="I19">
        <v>2.2000000000000002</v>
      </c>
      <c r="J19">
        <v>1</v>
      </c>
      <c r="K19">
        <v>2.5</v>
      </c>
      <c r="L19">
        <v>1.1000000000000001</v>
      </c>
      <c r="M19">
        <v>1.2</v>
      </c>
      <c r="O19" s="15">
        <f t="shared" si="0"/>
        <v>1.6</v>
      </c>
      <c r="P19" s="15">
        <f t="shared" si="1"/>
        <v>0.69641941385920592</v>
      </c>
    </row>
    <row r="20" spans="1:16" x14ac:dyDescent="0.25">
      <c r="A20" t="s">
        <v>13</v>
      </c>
      <c r="B20" s="2" t="s">
        <v>32</v>
      </c>
      <c r="C20">
        <v>4</v>
      </c>
      <c r="D20">
        <v>1</v>
      </c>
      <c r="E20">
        <v>3</v>
      </c>
      <c r="F20">
        <v>4.5</v>
      </c>
      <c r="G20">
        <v>0</v>
      </c>
      <c r="H20">
        <v>4</v>
      </c>
      <c r="I20">
        <v>2</v>
      </c>
      <c r="J20">
        <v>1</v>
      </c>
      <c r="K20">
        <v>2</v>
      </c>
      <c r="L20">
        <v>2</v>
      </c>
      <c r="M20">
        <v>1</v>
      </c>
      <c r="O20" s="15">
        <f t="shared" si="0"/>
        <v>1.6</v>
      </c>
      <c r="P20" s="15">
        <f t="shared" si="1"/>
        <v>0.54772255750516596</v>
      </c>
    </row>
    <row r="21" spans="1:16" x14ac:dyDescent="0.25">
      <c r="A21" t="s">
        <v>13</v>
      </c>
      <c r="B21" s="2" t="s">
        <v>31</v>
      </c>
      <c r="C21">
        <v>1</v>
      </c>
      <c r="D21">
        <v>0</v>
      </c>
      <c r="E21">
        <v>0</v>
      </c>
      <c r="F21">
        <v>2</v>
      </c>
      <c r="G21">
        <v>1</v>
      </c>
      <c r="H21">
        <v>1</v>
      </c>
      <c r="I21">
        <v>1</v>
      </c>
      <c r="J21">
        <v>0</v>
      </c>
      <c r="K21">
        <v>1</v>
      </c>
      <c r="L21">
        <v>1</v>
      </c>
      <c r="M21">
        <v>0</v>
      </c>
      <c r="O21" s="15">
        <f t="shared" si="0"/>
        <v>0.6</v>
      </c>
      <c r="P21" s="15">
        <f t="shared" si="1"/>
        <v>0.54772255750516607</v>
      </c>
    </row>
    <row r="22" spans="1:16" x14ac:dyDescent="0.25">
      <c r="A22" t="s">
        <v>13</v>
      </c>
      <c r="B22" s="2" t="s">
        <v>33</v>
      </c>
      <c r="C22">
        <v>5</v>
      </c>
      <c r="D22">
        <v>1</v>
      </c>
      <c r="E22">
        <v>3</v>
      </c>
      <c r="F22">
        <v>6.5</v>
      </c>
      <c r="G22">
        <v>1</v>
      </c>
      <c r="H22">
        <v>5</v>
      </c>
      <c r="I22">
        <v>3</v>
      </c>
      <c r="J22">
        <v>1</v>
      </c>
      <c r="K22">
        <v>3</v>
      </c>
      <c r="L22">
        <v>3</v>
      </c>
      <c r="M22">
        <v>1</v>
      </c>
      <c r="O22" s="15">
        <f t="shared" si="0"/>
        <v>2.2000000000000002</v>
      </c>
      <c r="P22" s="15">
        <f t="shared" si="1"/>
        <v>1.0954451150103324</v>
      </c>
    </row>
    <row r="23" spans="1:16" x14ac:dyDescent="0.25">
      <c r="A23" t="s">
        <v>13</v>
      </c>
      <c r="B23" s="2" t="s">
        <v>34</v>
      </c>
      <c r="C23">
        <v>2.5</v>
      </c>
      <c r="D23">
        <v>0.4</v>
      </c>
      <c r="E23">
        <v>1.3</v>
      </c>
      <c r="F23">
        <v>2.8</v>
      </c>
      <c r="G23">
        <v>0.4</v>
      </c>
      <c r="H23">
        <v>2.5</v>
      </c>
      <c r="I23">
        <v>1.3</v>
      </c>
      <c r="J23">
        <v>0.5</v>
      </c>
      <c r="K23">
        <v>1.5</v>
      </c>
      <c r="L23">
        <v>1.5</v>
      </c>
      <c r="M23">
        <v>0.5</v>
      </c>
      <c r="O23" s="15">
        <f t="shared" si="0"/>
        <v>1.06</v>
      </c>
      <c r="P23" s="15">
        <f t="shared" si="1"/>
        <v>0.5176871642217914</v>
      </c>
    </row>
    <row r="24" spans="1:16" x14ac:dyDescent="0.25">
      <c r="A24" t="s">
        <v>12</v>
      </c>
      <c r="B24" s="2" t="s">
        <v>35</v>
      </c>
      <c r="C24">
        <v>3640307</v>
      </c>
      <c r="D24">
        <v>2796894</v>
      </c>
      <c r="E24">
        <v>1882477.7</v>
      </c>
      <c r="F24">
        <v>2210967</v>
      </c>
      <c r="G24">
        <v>2388958</v>
      </c>
      <c r="H24">
        <v>2503433.1</v>
      </c>
      <c r="I24">
        <v>6395518.7000000002</v>
      </c>
      <c r="J24">
        <v>2046512.5</v>
      </c>
      <c r="K24">
        <v>5983430.9000000004</v>
      </c>
      <c r="L24">
        <v>3006927</v>
      </c>
      <c r="M24">
        <v>2968429</v>
      </c>
      <c r="O24" s="16">
        <f t="shared" si="0"/>
        <v>4080163.62</v>
      </c>
      <c r="P24" s="16">
        <f t="shared" si="1"/>
        <v>1968935.1862931661</v>
      </c>
    </row>
    <row r="25" spans="1:16" x14ac:dyDescent="0.25">
      <c r="A25" t="s">
        <v>12</v>
      </c>
      <c r="B25" s="2" t="s">
        <v>36</v>
      </c>
      <c r="C25">
        <v>921015.1</v>
      </c>
      <c r="D25">
        <v>1169143</v>
      </c>
      <c r="E25">
        <v>549641.1</v>
      </c>
      <c r="F25">
        <v>1528134.2</v>
      </c>
      <c r="G25">
        <v>1399042.8</v>
      </c>
      <c r="H25">
        <v>1659735.3</v>
      </c>
      <c r="I25">
        <v>2742343.4</v>
      </c>
      <c r="J25">
        <v>1783954.9</v>
      </c>
      <c r="K25">
        <v>2134619</v>
      </c>
      <c r="L25">
        <v>1511733.4</v>
      </c>
      <c r="M25">
        <v>1327774</v>
      </c>
      <c r="O25" s="16">
        <f t="shared" si="0"/>
        <v>1900084.94</v>
      </c>
      <c r="P25" s="16">
        <f t="shared" si="1"/>
        <v>560412.4498073078</v>
      </c>
    </row>
    <row r="26" spans="1:16" x14ac:dyDescent="0.25">
      <c r="H26" s="16">
        <f>SUM(H24:H25)</f>
        <v>4163168.4000000004</v>
      </c>
      <c r="I26" s="16">
        <f t="shared" ref="I26:M26" si="2">SUM(I24:I25)</f>
        <v>9137862.0999999996</v>
      </c>
      <c r="J26" s="16">
        <f t="shared" si="2"/>
        <v>3830467.4</v>
      </c>
      <c r="K26" s="16">
        <f t="shared" si="2"/>
        <v>8118049.9000000004</v>
      </c>
      <c r="L26" s="16">
        <f t="shared" si="2"/>
        <v>4518660.4000000004</v>
      </c>
      <c r="M26" s="16">
        <f t="shared" si="2"/>
        <v>4296203</v>
      </c>
      <c r="O26" s="16">
        <f t="shared" si="0"/>
        <v>5980248.5599999996</v>
      </c>
      <c r="P26" s="16">
        <f>STDEV(I26:M26)</f>
        <v>2456345.1646092022</v>
      </c>
    </row>
    <row r="27" spans="1:16" x14ac:dyDescent="0.25">
      <c r="B27" t="s">
        <v>53</v>
      </c>
      <c r="M27">
        <f>(M13+M16)/M7</f>
        <v>3.7500000000000004</v>
      </c>
    </row>
    <row r="28" spans="1:16" x14ac:dyDescent="0.25">
      <c r="B28" t="s">
        <v>54</v>
      </c>
      <c r="M28">
        <f>M12/M7</f>
        <v>88.616071428571431</v>
      </c>
    </row>
    <row r="30" spans="1:16" x14ac:dyDescent="0.25">
      <c r="B30" t="s">
        <v>58</v>
      </c>
      <c r="D30" s="7">
        <v>8.5399999999999991</v>
      </c>
      <c r="E30" s="7">
        <v>8.15</v>
      </c>
      <c r="F30" s="7">
        <v>7.22</v>
      </c>
      <c r="G30" s="7">
        <v>7.92</v>
      </c>
      <c r="H30" s="7">
        <v>8.3000000000000007</v>
      </c>
      <c r="I30" s="7">
        <v>7.25</v>
      </c>
      <c r="J30" s="7">
        <v>6.88</v>
      </c>
      <c r="K30" s="7">
        <v>6.55</v>
      </c>
      <c r="L30" s="7">
        <v>7.55</v>
      </c>
      <c r="M30" s="7">
        <v>7.76</v>
      </c>
      <c r="N30" s="7">
        <v>7.68</v>
      </c>
      <c r="O30" s="15">
        <f>AVERAGE(I30:M30)</f>
        <v>7.1980000000000004</v>
      </c>
      <c r="P30" s="15">
        <f>STDEV(I30:M30)</f>
        <v>0.49078508534795551</v>
      </c>
    </row>
    <row r="31" spans="1:16" x14ac:dyDescent="0.25">
      <c r="B31" t="s">
        <v>59</v>
      </c>
      <c r="D31" s="7">
        <v>8.4700000000000006</v>
      </c>
      <c r="E31" s="7">
        <v>7.98</v>
      </c>
      <c r="F31" s="7">
        <v>7.3</v>
      </c>
      <c r="G31" s="7">
        <v>6.89</v>
      </c>
      <c r="H31" s="7">
        <v>6.39</v>
      </c>
      <c r="I31" s="7">
        <v>6.39</v>
      </c>
      <c r="J31" s="7">
        <v>4.8600000000000003</v>
      </c>
      <c r="K31" s="7">
        <v>6.31</v>
      </c>
      <c r="L31" s="7">
        <v>5.47</v>
      </c>
      <c r="M31" s="7">
        <v>4.96</v>
      </c>
      <c r="N31" s="7">
        <v>4.76</v>
      </c>
      <c r="O31" s="15">
        <f t="shared" ref="O31:O50" si="3">AVERAGE(I31:M31)</f>
        <v>5.5979999999999999</v>
      </c>
      <c r="P31" s="15">
        <f t="shared" ref="P31:P50" si="4">STDEV(I31:M31)</f>
        <v>0.72496206797321106</v>
      </c>
    </row>
    <row r="32" spans="1:16" x14ac:dyDescent="0.25">
      <c r="B32" t="s">
        <v>60</v>
      </c>
      <c r="D32" s="7">
        <v>2.99</v>
      </c>
      <c r="E32" s="7">
        <v>2.99</v>
      </c>
      <c r="F32" s="7">
        <v>2.99</v>
      </c>
      <c r="G32" s="7">
        <v>2.4900000000000002</v>
      </c>
      <c r="H32" s="7">
        <v>2.69</v>
      </c>
      <c r="I32" s="7">
        <v>2.69</v>
      </c>
      <c r="J32" s="7">
        <v>2.69</v>
      </c>
      <c r="K32" s="7">
        <v>1.54</v>
      </c>
      <c r="L32" s="7">
        <v>1.96</v>
      </c>
      <c r="M32" s="7">
        <v>2.41</v>
      </c>
      <c r="N32" s="7">
        <v>2.23</v>
      </c>
      <c r="O32" s="15">
        <f t="shared" si="3"/>
        <v>2.258</v>
      </c>
      <c r="P32" s="15">
        <f t="shared" si="4"/>
        <v>0.50016997110982164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1.33</v>
      </c>
      <c r="E34" s="7">
        <v>1.41</v>
      </c>
      <c r="F34" s="7">
        <v>1.41</v>
      </c>
      <c r="G34" s="7">
        <v>1.41</v>
      </c>
      <c r="H34" s="7">
        <v>1.41</v>
      </c>
      <c r="I34" s="7">
        <v>1.41</v>
      </c>
      <c r="J34" s="7">
        <v>1.41</v>
      </c>
      <c r="K34" s="7">
        <v>1.41</v>
      </c>
      <c r="L34" s="7">
        <v>1.41</v>
      </c>
      <c r="M34" s="7">
        <v>1.41</v>
      </c>
      <c r="N34" s="7">
        <v>0.05</v>
      </c>
      <c r="O34" s="15">
        <f t="shared" si="3"/>
        <v>1.41</v>
      </c>
      <c r="P34" s="15">
        <f t="shared" si="4"/>
        <v>0</v>
      </c>
    </row>
    <row r="35" spans="2:16" x14ac:dyDescent="0.25">
      <c r="B35" t="s">
        <v>79</v>
      </c>
      <c r="D35" s="7">
        <v>0.99</v>
      </c>
      <c r="E35" s="7">
        <v>0.99</v>
      </c>
      <c r="F35" s="7">
        <v>0.99</v>
      </c>
      <c r="G35" s="7">
        <v>0.99</v>
      </c>
      <c r="H35" s="7">
        <v>0.33</v>
      </c>
      <c r="I35" s="7">
        <v>0.33</v>
      </c>
      <c r="J35" s="7">
        <v>0.33</v>
      </c>
      <c r="K35" s="7">
        <v>0.33</v>
      </c>
      <c r="L35" s="7">
        <v>0.33</v>
      </c>
      <c r="M35" s="7">
        <v>0.33</v>
      </c>
      <c r="N35" s="7">
        <v>0.25</v>
      </c>
      <c r="O35" s="15">
        <f t="shared" si="3"/>
        <v>0.33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0.25</v>
      </c>
      <c r="L38" s="7">
        <v>0</v>
      </c>
      <c r="M38" s="7">
        <v>0</v>
      </c>
      <c r="N38" s="7">
        <v>0</v>
      </c>
      <c r="O38" s="15">
        <f t="shared" si="3"/>
        <v>0.05</v>
      </c>
      <c r="P38" s="15">
        <f t="shared" si="4"/>
        <v>0.11180339887498948</v>
      </c>
    </row>
    <row r="39" spans="2:16" x14ac:dyDescent="0.25">
      <c r="B39" t="s">
        <v>83</v>
      </c>
      <c r="D39" s="7">
        <v>3.55</v>
      </c>
      <c r="E39" s="7">
        <v>3.55</v>
      </c>
      <c r="F39" s="7">
        <v>3.47</v>
      </c>
      <c r="G39" s="7">
        <v>2.77</v>
      </c>
      <c r="H39" s="7">
        <v>3.16</v>
      </c>
      <c r="I39" s="7">
        <v>3.16</v>
      </c>
      <c r="J39" s="7">
        <v>2.5299999999999998</v>
      </c>
      <c r="K39" s="7">
        <v>1.76</v>
      </c>
      <c r="L39" s="7">
        <v>2.46</v>
      </c>
      <c r="M39" s="7">
        <v>2.4</v>
      </c>
      <c r="N39" s="7">
        <v>2.4</v>
      </c>
      <c r="O39" s="15">
        <f t="shared" si="3"/>
        <v>2.4620000000000002</v>
      </c>
      <c r="P39" s="15">
        <f t="shared" si="4"/>
        <v>0.49711165747747321</v>
      </c>
    </row>
    <row r="40" spans="2:16" x14ac:dyDescent="0.25">
      <c r="B40" t="s">
        <v>84</v>
      </c>
      <c r="D40" s="7">
        <v>4.16</v>
      </c>
      <c r="E40" s="7">
        <v>4.16</v>
      </c>
      <c r="F40" s="7">
        <v>3.16</v>
      </c>
      <c r="G40" s="7">
        <v>2.9</v>
      </c>
      <c r="H40" s="7">
        <v>4</v>
      </c>
      <c r="I40" s="7">
        <v>3.9</v>
      </c>
      <c r="J40" s="7">
        <v>6.79</v>
      </c>
      <c r="K40" s="7">
        <v>6.06</v>
      </c>
      <c r="L40" s="7">
        <v>6.41</v>
      </c>
      <c r="M40" s="7">
        <v>6.31</v>
      </c>
      <c r="N40" s="7">
        <v>6.42</v>
      </c>
      <c r="O40" s="15">
        <f t="shared" si="3"/>
        <v>5.8940000000000001</v>
      </c>
      <c r="P40" s="15">
        <f t="shared" si="4"/>
        <v>1.1451768422387878</v>
      </c>
    </row>
    <row r="41" spans="2:16" x14ac:dyDescent="0.25">
      <c r="B41" t="s">
        <v>85</v>
      </c>
      <c r="D41" s="7">
        <v>2.21</v>
      </c>
      <c r="E41" s="7">
        <v>2.21</v>
      </c>
      <c r="F41" s="7">
        <v>2.21</v>
      </c>
      <c r="G41" s="7">
        <v>2.21</v>
      </c>
      <c r="H41" s="7">
        <v>2.21</v>
      </c>
      <c r="I41" s="7">
        <v>2.21</v>
      </c>
      <c r="J41" s="7">
        <v>2.21</v>
      </c>
      <c r="K41" s="7">
        <v>1.21</v>
      </c>
      <c r="L41" s="7">
        <v>0.89</v>
      </c>
      <c r="M41" s="7">
        <v>0.94</v>
      </c>
      <c r="N41" s="7">
        <v>1.73</v>
      </c>
      <c r="O41" s="15">
        <f t="shared" si="3"/>
        <v>1.4919999999999998</v>
      </c>
      <c r="P41" s="15">
        <f t="shared" si="4"/>
        <v>0.66664833308124338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0.75</v>
      </c>
      <c r="E44" s="7">
        <v>0.75</v>
      </c>
      <c r="F44" s="7">
        <v>0.75</v>
      </c>
      <c r="G44" s="7">
        <v>0.75</v>
      </c>
      <c r="H44" s="7">
        <v>0.75</v>
      </c>
      <c r="I44" s="7">
        <v>0.75</v>
      </c>
      <c r="J44" s="7">
        <v>0.75</v>
      </c>
      <c r="K44" s="7">
        <v>0.75</v>
      </c>
      <c r="L44" s="7">
        <v>0.75</v>
      </c>
      <c r="M44" s="7">
        <v>0.75</v>
      </c>
      <c r="N44" s="7">
        <v>0.75</v>
      </c>
      <c r="O44" s="15">
        <f t="shared" si="3"/>
        <v>0.75</v>
      </c>
      <c r="P44" s="15">
        <f t="shared" si="4"/>
        <v>0</v>
      </c>
    </row>
    <row r="45" spans="2:16" x14ac:dyDescent="0.25">
      <c r="B45" t="s">
        <v>61</v>
      </c>
      <c r="D45" s="7">
        <v>0</v>
      </c>
      <c r="E45" s="7">
        <v>0</v>
      </c>
      <c r="F45" s="7">
        <v>0.25</v>
      </c>
      <c r="G45" s="7">
        <v>0</v>
      </c>
      <c r="H45" s="7">
        <v>0.13</v>
      </c>
      <c r="I45" s="7">
        <v>0.04</v>
      </c>
      <c r="J45" s="7">
        <v>0.04</v>
      </c>
      <c r="K45" s="7">
        <v>0.14000000000000001</v>
      </c>
      <c r="L45" s="7">
        <v>0.44</v>
      </c>
      <c r="M45" s="7">
        <v>0.28999999999999998</v>
      </c>
      <c r="N45" s="7">
        <v>0.25</v>
      </c>
      <c r="O45" s="15">
        <f t="shared" si="3"/>
        <v>0.19</v>
      </c>
      <c r="P45" s="15">
        <f t="shared" si="4"/>
        <v>0.17320508075688773</v>
      </c>
    </row>
    <row r="46" spans="2:16" x14ac:dyDescent="0.25">
      <c r="B46" t="s">
        <v>62</v>
      </c>
      <c r="D46" s="7">
        <v>19.93</v>
      </c>
      <c r="E46" s="7">
        <v>19.760000000000002</v>
      </c>
      <c r="F46" s="7">
        <v>20.13</v>
      </c>
      <c r="G46" s="7">
        <v>18.8</v>
      </c>
      <c r="H46" s="7">
        <v>17.82</v>
      </c>
      <c r="I46" s="7">
        <v>16.87</v>
      </c>
      <c r="J46" s="7">
        <v>15.57</v>
      </c>
      <c r="K46" s="7">
        <v>18.55</v>
      </c>
      <c r="L46" s="7">
        <v>13.95</v>
      </c>
      <c r="M46" s="7">
        <v>12.13</v>
      </c>
      <c r="N46" s="7">
        <v>20.41</v>
      </c>
      <c r="O46" s="15">
        <f t="shared" si="3"/>
        <v>15.413999999999998</v>
      </c>
      <c r="P46" s="15">
        <f t="shared" si="4"/>
        <v>2.4953316412854027</v>
      </c>
    </row>
    <row r="47" spans="2:16" x14ac:dyDescent="0.25">
      <c r="B47" t="s">
        <v>63</v>
      </c>
      <c r="D47" s="7">
        <v>1.05</v>
      </c>
      <c r="E47" s="7">
        <v>0.3</v>
      </c>
      <c r="F47" s="7">
        <v>0.3</v>
      </c>
      <c r="G47" s="7">
        <v>2.1</v>
      </c>
      <c r="H47" s="7">
        <v>0.1</v>
      </c>
      <c r="I47" s="7">
        <v>0.6</v>
      </c>
      <c r="J47" s="7">
        <v>0.1</v>
      </c>
      <c r="K47" s="7">
        <v>1.1000000000000001</v>
      </c>
      <c r="L47" s="7">
        <v>0</v>
      </c>
      <c r="M47" s="7">
        <v>0</v>
      </c>
      <c r="N47" s="7">
        <v>0.5</v>
      </c>
      <c r="O47" s="15">
        <f t="shared" si="3"/>
        <v>0.36</v>
      </c>
      <c r="P47" s="15">
        <f t="shared" si="4"/>
        <v>0.48270073544588682</v>
      </c>
    </row>
    <row r="48" spans="2:16" x14ac:dyDescent="0.25">
      <c r="B48" t="s">
        <v>74</v>
      </c>
      <c r="D48" s="7">
        <v>8.33</v>
      </c>
      <c r="E48" s="7">
        <v>9.75</v>
      </c>
      <c r="F48" s="7">
        <v>8</v>
      </c>
      <c r="G48" s="7">
        <v>10.98</v>
      </c>
      <c r="H48" s="7">
        <v>8.84</v>
      </c>
      <c r="I48" s="7">
        <v>10.86</v>
      </c>
      <c r="J48" s="7">
        <v>11.28</v>
      </c>
      <c r="K48" s="7">
        <v>10.73</v>
      </c>
      <c r="L48" s="7">
        <v>7.6</v>
      </c>
      <c r="M48" s="7">
        <v>7.71</v>
      </c>
      <c r="N48" s="7">
        <v>9.84</v>
      </c>
      <c r="O48" s="15">
        <f t="shared" si="3"/>
        <v>9.636000000000001</v>
      </c>
      <c r="P48" s="15">
        <f t="shared" si="4"/>
        <v>1.8202005384022784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62.29999999999999</v>
      </c>
      <c r="E50" s="7">
        <f t="shared" ref="E50:N50" si="5">SUM(E30:E49)</f>
        <v>62</v>
      </c>
      <c r="F50" s="7">
        <f t="shared" si="5"/>
        <v>58.179999999999993</v>
      </c>
      <c r="G50" s="7">
        <f t="shared" si="5"/>
        <v>60.209999999999994</v>
      </c>
      <c r="H50" s="7">
        <f t="shared" si="5"/>
        <v>56.129999999999995</v>
      </c>
      <c r="I50" s="7">
        <f t="shared" si="5"/>
        <v>56.46</v>
      </c>
      <c r="J50" s="7">
        <f>SUM(J30:J49)</f>
        <v>55.440000000000005</v>
      </c>
      <c r="K50" s="7">
        <f t="shared" si="5"/>
        <v>56.69</v>
      </c>
      <c r="L50" s="7">
        <f t="shared" si="5"/>
        <v>49.220000000000006</v>
      </c>
      <c r="M50" s="7">
        <f t="shared" si="5"/>
        <v>47.4</v>
      </c>
      <c r="N50" s="7">
        <f t="shared" si="5"/>
        <v>57.269999999999996</v>
      </c>
      <c r="O50" s="15">
        <f t="shared" si="3"/>
        <v>53.041999999999994</v>
      </c>
      <c r="P50" s="15">
        <f t="shared" si="4"/>
        <v>4.3926324681220486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0"/>
  <sheetViews>
    <sheetView workbookViewId="0">
      <selection activeCell="H26" sqref="H26:P26"/>
    </sheetView>
  </sheetViews>
  <sheetFormatPr defaultRowHeight="15" x14ac:dyDescent="0.25"/>
  <cols>
    <col min="1" max="1" width="5.5703125" bestFit="1" customWidth="1"/>
    <col min="2" max="2" width="56.42578125" bestFit="1" customWidth="1"/>
    <col min="3" max="3" width="9" bestFit="1" customWidth="1"/>
    <col min="4" max="4" width="8" bestFit="1" customWidth="1"/>
    <col min="5" max="6" width="9" bestFit="1" customWidth="1"/>
    <col min="7" max="8" width="8" bestFit="1" customWidth="1"/>
    <col min="9" max="9" width="9" bestFit="1" customWidth="1"/>
    <col min="10" max="10" width="7" bestFit="1" customWidth="1"/>
    <col min="11" max="12" width="9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49</v>
      </c>
    </row>
    <row r="2" spans="1:16" s="3" customFormat="1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8</v>
      </c>
      <c r="D3">
        <v>8.5</v>
      </c>
      <c r="E3">
        <v>10</v>
      </c>
      <c r="F3">
        <v>9</v>
      </c>
      <c r="G3">
        <v>10</v>
      </c>
      <c r="H3">
        <v>9</v>
      </c>
      <c r="I3">
        <v>9</v>
      </c>
      <c r="J3">
        <v>8</v>
      </c>
      <c r="K3">
        <v>7</v>
      </c>
      <c r="L3">
        <v>6</v>
      </c>
      <c r="M3">
        <v>7</v>
      </c>
      <c r="O3" s="15">
        <f>AVERAGE(I3:M3)</f>
        <v>7.4</v>
      </c>
      <c r="P3" s="15">
        <f>STDEV(I3:M3)</f>
        <v>1.1401754250991367</v>
      </c>
    </row>
    <row r="4" spans="1:16" x14ac:dyDescent="0.25">
      <c r="A4" t="s">
        <v>12</v>
      </c>
      <c r="B4" s="1" t="s">
        <v>16</v>
      </c>
      <c r="C4">
        <v>0</v>
      </c>
      <c r="D4">
        <v>1</v>
      </c>
      <c r="E4">
        <v>1</v>
      </c>
      <c r="F4">
        <v>1</v>
      </c>
      <c r="G4">
        <v>1</v>
      </c>
      <c r="H4">
        <v>1</v>
      </c>
      <c r="I4">
        <v>1</v>
      </c>
      <c r="J4">
        <v>1</v>
      </c>
      <c r="K4">
        <v>0</v>
      </c>
      <c r="L4">
        <v>0</v>
      </c>
      <c r="M4">
        <v>0</v>
      </c>
      <c r="O4" s="15">
        <f t="shared" ref="O4:O26" si="0">AVERAGE(I4:M4)</f>
        <v>0.4</v>
      </c>
      <c r="P4" s="15">
        <f t="shared" ref="P4:P25" si="1">STDEV(I4:M4)</f>
        <v>0.54772255750516607</v>
      </c>
    </row>
    <row r="5" spans="1:16" x14ac:dyDescent="0.25">
      <c r="A5" t="s">
        <v>12</v>
      </c>
      <c r="B5" s="1" t="s">
        <v>17</v>
      </c>
      <c r="C5">
        <v>1</v>
      </c>
      <c r="D5">
        <v>0</v>
      </c>
      <c r="E5">
        <v>0</v>
      </c>
      <c r="F5">
        <v>0</v>
      </c>
      <c r="G5">
        <v>0</v>
      </c>
      <c r="H5">
        <v>1</v>
      </c>
      <c r="I5">
        <v>1</v>
      </c>
      <c r="J5">
        <v>0</v>
      </c>
      <c r="K5">
        <v>0</v>
      </c>
      <c r="L5">
        <v>0</v>
      </c>
      <c r="M5">
        <v>0</v>
      </c>
      <c r="O5" s="15">
        <f t="shared" si="0"/>
        <v>0.2</v>
      </c>
      <c r="P5" s="15">
        <f t="shared" si="1"/>
        <v>0.44721359549995793</v>
      </c>
    </row>
    <row r="6" spans="1:16" x14ac:dyDescent="0.25">
      <c r="A6" t="s">
        <v>12</v>
      </c>
      <c r="B6" s="1" t="s">
        <v>18</v>
      </c>
      <c r="C6">
        <v>1</v>
      </c>
      <c r="D6">
        <v>1</v>
      </c>
      <c r="E6">
        <v>1</v>
      </c>
      <c r="F6">
        <v>1</v>
      </c>
      <c r="G6">
        <v>1</v>
      </c>
      <c r="H6">
        <v>0</v>
      </c>
      <c r="I6">
        <v>1</v>
      </c>
      <c r="J6">
        <v>1</v>
      </c>
      <c r="K6">
        <v>2</v>
      </c>
      <c r="L6">
        <v>2</v>
      </c>
      <c r="M6">
        <v>2</v>
      </c>
      <c r="O6" s="15">
        <f t="shared" si="0"/>
        <v>1.6</v>
      </c>
      <c r="P6" s="15">
        <f t="shared" si="1"/>
        <v>0.54772255750516596</v>
      </c>
    </row>
    <row r="7" spans="1:16" x14ac:dyDescent="0.25">
      <c r="A7" t="s">
        <v>12</v>
      </c>
      <c r="B7" s="2" t="s">
        <v>15</v>
      </c>
      <c r="C7">
        <v>6</v>
      </c>
      <c r="D7">
        <v>6.2</v>
      </c>
      <c r="E7">
        <v>7.5</v>
      </c>
      <c r="F7">
        <v>7.5</v>
      </c>
      <c r="G7">
        <v>8.5</v>
      </c>
      <c r="H7">
        <v>7.5</v>
      </c>
      <c r="I7">
        <v>7</v>
      </c>
      <c r="J7">
        <v>6.5</v>
      </c>
      <c r="K7">
        <v>6</v>
      </c>
      <c r="L7">
        <v>5</v>
      </c>
      <c r="M7">
        <v>5.5</v>
      </c>
      <c r="O7" s="15">
        <f t="shared" si="0"/>
        <v>6</v>
      </c>
      <c r="P7" s="15">
        <f t="shared" si="1"/>
        <v>0.79056941504209488</v>
      </c>
    </row>
    <row r="8" spans="1:16" x14ac:dyDescent="0.25">
      <c r="A8" t="s">
        <v>12</v>
      </c>
      <c r="B8" s="2" t="s">
        <v>19</v>
      </c>
      <c r="C8">
        <v>5</v>
      </c>
      <c r="D8">
        <v>4.5999999999999996</v>
      </c>
      <c r="E8">
        <v>4.7</v>
      </c>
      <c r="F8">
        <v>3.2</v>
      </c>
      <c r="G8">
        <v>3.6</v>
      </c>
      <c r="H8">
        <v>4.2</v>
      </c>
      <c r="I8">
        <v>3.6</v>
      </c>
      <c r="J8">
        <v>4.3</v>
      </c>
      <c r="K8">
        <v>3.7</v>
      </c>
      <c r="L8">
        <v>3.7</v>
      </c>
      <c r="M8">
        <v>3.5</v>
      </c>
      <c r="O8" s="15">
        <f t="shared" si="0"/>
        <v>3.7600000000000002</v>
      </c>
      <c r="P8" s="15">
        <f t="shared" si="1"/>
        <v>0.31304951684997046</v>
      </c>
    </row>
    <row r="9" spans="1:16" x14ac:dyDescent="0.25">
      <c r="A9" t="s">
        <v>12</v>
      </c>
      <c r="B9" s="2" t="s">
        <v>20</v>
      </c>
      <c r="C9">
        <v>9.5</v>
      </c>
      <c r="D9">
        <v>10.3</v>
      </c>
      <c r="E9">
        <v>11.5</v>
      </c>
      <c r="F9">
        <v>10.199999999999999</v>
      </c>
      <c r="G9">
        <v>11.6</v>
      </c>
      <c r="H9">
        <v>10.1</v>
      </c>
      <c r="I9">
        <v>10</v>
      </c>
      <c r="J9">
        <v>10.3</v>
      </c>
      <c r="K9">
        <v>9.4</v>
      </c>
      <c r="L9">
        <v>8.4</v>
      </c>
      <c r="M9">
        <v>8.6</v>
      </c>
      <c r="O9" s="15">
        <f t="shared" si="0"/>
        <v>9.34</v>
      </c>
      <c r="P9" s="15">
        <f t="shared" si="1"/>
        <v>0.83546394296821713</v>
      </c>
    </row>
    <row r="10" spans="1:16" x14ac:dyDescent="0.25">
      <c r="A10" t="s">
        <v>12</v>
      </c>
      <c r="B10" s="2" t="s">
        <v>21</v>
      </c>
      <c r="C10">
        <v>1080</v>
      </c>
      <c r="D10">
        <v>1196</v>
      </c>
      <c r="E10">
        <v>1203</v>
      </c>
      <c r="F10">
        <v>1045</v>
      </c>
      <c r="G10">
        <v>1094</v>
      </c>
      <c r="H10">
        <v>1243</v>
      </c>
      <c r="I10">
        <v>1102</v>
      </c>
      <c r="J10">
        <v>1280</v>
      </c>
      <c r="K10">
        <v>1804</v>
      </c>
      <c r="L10">
        <v>1660</v>
      </c>
      <c r="M10">
        <v>1714</v>
      </c>
      <c r="O10" s="15">
        <f t="shared" si="0"/>
        <v>1512</v>
      </c>
      <c r="P10" s="15">
        <f t="shared" si="1"/>
        <v>304.09537977417546</v>
      </c>
    </row>
    <row r="11" spans="1:16" x14ac:dyDescent="0.25">
      <c r="A11" t="s">
        <v>12</v>
      </c>
      <c r="B11" s="2" t="s">
        <v>22</v>
      </c>
      <c r="C11">
        <v>250</v>
      </c>
      <c r="D11">
        <v>167</v>
      </c>
      <c r="E11">
        <v>138</v>
      </c>
      <c r="F11">
        <v>212</v>
      </c>
      <c r="G11">
        <v>188</v>
      </c>
      <c r="H11">
        <v>192</v>
      </c>
      <c r="I11">
        <v>190</v>
      </c>
      <c r="J11">
        <v>136</v>
      </c>
      <c r="K11">
        <v>140.5</v>
      </c>
      <c r="L11">
        <v>112</v>
      </c>
      <c r="M11">
        <v>126</v>
      </c>
      <c r="O11" s="15">
        <f t="shared" si="0"/>
        <v>140.9</v>
      </c>
      <c r="P11" s="15">
        <f t="shared" si="1"/>
        <v>29.547419515077781</v>
      </c>
    </row>
    <row r="12" spans="1:16" x14ac:dyDescent="0.25">
      <c r="A12" t="s">
        <v>12</v>
      </c>
      <c r="B12" s="2" t="s">
        <v>23</v>
      </c>
      <c r="C12">
        <v>1351</v>
      </c>
      <c r="D12">
        <v>1377</v>
      </c>
      <c r="E12">
        <v>1346.5</v>
      </c>
      <c r="F12">
        <v>1272</v>
      </c>
      <c r="G12">
        <v>1295.5</v>
      </c>
      <c r="H12">
        <v>1462</v>
      </c>
      <c r="I12">
        <v>1301</v>
      </c>
      <c r="J12">
        <v>1422</v>
      </c>
      <c r="K12">
        <v>1945.5</v>
      </c>
      <c r="L12">
        <v>1772</v>
      </c>
      <c r="M12">
        <v>1843</v>
      </c>
      <c r="O12" s="15">
        <f t="shared" si="0"/>
        <v>1656.7</v>
      </c>
      <c r="P12" s="15">
        <f t="shared" si="1"/>
        <v>279.73818116231502</v>
      </c>
    </row>
    <row r="13" spans="1:16" x14ac:dyDescent="0.25">
      <c r="A13" t="s">
        <v>12</v>
      </c>
      <c r="B13" s="2" t="s">
        <v>24</v>
      </c>
      <c r="C13">
        <v>105</v>
      </c>
      <c r="D13">
        <v>114</v>
      </c>
      <c r="E13">
        <v>120</v>
      </c>
      <c r="F13">
        <v>118</v>
      </c>
      <c r="G13">
        <v>115</v>
      </c>
      <c r="H13">
        <v>115</v>
      </c>
      <c r="I13">
        <v>112</v>
      </c>
      <c r="J13">
        <v>156</v>
      </c>
      <c r="K13">
        <v>174</v>
      </c>
      <c r="L13">
        <v>200</v>
      </c>
      <c r="M13">
        <v>190</v>
      </c>
      <c r="O13" s="15">
        <f t="shared" si="0"/>
        <v>166.4</v>
      </c>
      <c r="P13" s="15">
        <f t="shared" si="1"/>
        <v>34.681407122549153</v>
      </c>
    </row>
    <row r="14" spans="1:16" x14ac:dyDescent="0.25">
      <c r="A14" t="s">
        <v>12</v>
      </c>
      <c r="B14" s="2" t="s">
        <v>27</v>
      </c>
      <c r="C14">
        <v>4.4000000000000004</v>
      </c>
      <c r="D14">
        <v>4.8</v>
      </c>
      <c r="E14">
        <v>5</v>
      </c>
      <c r="F14">
        <v>4.8</v>
      </c>
      <c r="G14">
        <v>4.5</v>
      </c>
      <c r="H14">
        <v>4.3</v>
      </c>
      <c r="I14">
        <v>3.8</v>
      </c>
      <c r="J14">
        <v>4.8</v>
      </c>
      <c r="K14">
        <v>5</v>
      </c>
      <c r="L14">
        <v>5.3</v>
      </c>
      <c r="M14">
        <v>5.2</v>
      </c>
      <c r="O14" s="15">
        <f t="shared" si="0"/>
        <v>4.8199999999999994</v>
      </c>
      <c r="P14" s="15">
        <f t="shared" si="1"/>
        <v>0.60166435825965447</v>
      </c>
    </row>
    <row r="15" spans="1:16" x14ac:dyDescent="0.25">
      <c r="A15" t="s">
        <v>12</v>
      </c>
      <c r="B15" s="2" t="s">
        <v>25</v>
      </c>
      <c r="C15">
        <v>45</v>
      </c>
      <c r="D15">
        <v>41</v>
      </c>
      <c r="E15">
        <v>37</v>
      </c>
      <c r="F15">
        <v>36</v>
      </c>
      <c r="G15">
        <v>43</v>
      </c>
      <c r="H15">
        <v>41</v>
      </c>
      <c r="I15">
        <v>38</v>
      </c>
      <c r="J15">
        <v>32</v>
      </c>
      <c r="K15">
        <v>30</v>
      </c>
      <c r="L15">
        <v>26</v>
      </c>
      <c r="M15">
        <v>24</v>
      </c>
      <c r="O15" s="15">
        <f t="shared" si="0"/>
        <v>30</v>
      </c>
      <c r="P15" s="15">
        <f t="shared" si="1"/>
        <v>5.4772255750516612</v>
      </c>
    </row>
    <row r="16" spans="1:16" x14ac:dyDescent="0.25">
      <c r="A16" t="s">
        <v>12</v>
      </c>
      <c r="B16" s="2" t="s">
        <v>26</v>
      </c>
      <c r="C16">
        <v>45</v>
      </c>
      <c r="D16">
        <v>41</v>
      </c>
      <c r="E16">
        <v>37</v>
      </c>
      <c r="F16">
        <v>36</v>
      </c>
      <c r="G16">
        <v>43</v>
      </c>
      <c r="H16">
        <v>43</v>
      </c>
      <c r="I16">
        <v>39</v>
      </c>
      <c r="J16">
        <v>32</v>
      </c>
      <c r="K16">
        <v>30</v>
      </c>
      <c r="L16">
        <v>27</v>
      </c>
      <c r="M16">
        <v>24</v>
      </c>
      <c r="O16" s="15">
        <f t="shared" si="0"/>
        <v>30.4</v>
      </c>
      <c r="P16" s="15">
        <f t="shared" si="1"/>
        <v>5.6833088953531243</v>
      </c>
    </row>
    <row r="17" spans="1:16" x14ac:dyDescent="0.25">
      <c r="A17" t="s">
        <v>12</v>
      </c>
      <c r="B17" s="2" t="s">
        <v>28</v>
      </c>
      <c r="C17">
        <v>4.4000000000000004</v>
      </c>
      <c r="D17">
        <v>4.3</v>
      </c>
      <c r="E17">
        <v>3.9</v>
      </c>
      <c r="F17">
        <v>4</v>
      </c>
      <c r="G17">
        <v>4.5999999999999996</v>
      </c>
      <c r="H17">
        <v>4.3</v>
      </c>
      <c r="I17">
        <v>4</v>
      </c>
      <c r="J17">
        <v>3.6</v>
      </c>
      <c r="K17">
        <v>3.4</v>
      </c>
      <c r="L17">
        <v>2.8</v>
      </c>
      <c r="M17">
        <v>2.7</v>
      </c>
      <c r="O17" s="15">
        <f t="shared" si="0"/>
        <v>3.3</v>
      </c>
      <c r="P17" s="15">
        <f t="shared" si="1"/>
        <v>0.54772255750516352</v>
      </c>
    </row>
    <row r="18" spans="1:16" x14ac:dyDescent="0.25">
      <c r="A18" t="s">
        <v>13</v>
      </c>
      <c r="B18" s="2" t="s">
        <v>29</v>
      </c>
      <c r="C18">
        <v>33.799999999999997</v>
      </c>
      <c r="D18">
        <v>35.299999999999997</v>
      </c>
      <c r="E18">
        <v>36</v>
      </c>
      <c r="F18">
        <v>29.5</v>
      </c>
      <c r="G18">
        <v>41.5</v>
      </c>
      <c r="H18">
        <v>39</v>
      </c>
      <c r="I18">
        <v>32.5</v>
      </c>
      <c r="J18">
        <v>55.8</v>
      </c>
      <c r="K18">
        <v>48.3</v>
      </c>
      <c r="L18">
        <v>71.8</v>
      </c>
      <c r="M18">
        <v>68</v>
      </c>
      <c r="O18" s="15">
        <f t="shared" si="0"/>
        <v>55.279999999999994</v>
      </c>
      <c r="P18" s="15">
        <f t="shared" si="1"/>
        <v>15.832150833035925</v>
      </c>
    </row>
    <row r="19" spans="1:16" x14ac:dyDescent="0.25">
      <c r="A19" t="s">
        <v>13</v>
      </c>
      <c r="B19" s="2" t="s">
        <v>30</v>
      </c>
      <c r="C19">
        <v>6.3</v>
      </c>
      <c r="D19">
        <v>6.5</v>
      </c>
      <c r="E19">
        <v>7</v>
      </c>
      <c r="F19">
        <v>5.4</v>
      </c>
      <c r="G19">
        <v>6.7</v>
      </c>
      <c r="H19">
        <v>6.4</v>
      </c>
      <c r="I19">
        <v>4.5999999999999996</v>
      </c>
      <c r="J19">
        <v>6.8</v>
      </c>
      <c r="K19">
        <v>5.6</v>
      </c>
      <c r="L19">
        <v>7.3</v>
      </c>
      <c r="M19">
        <v>6.5</v>
      </c>
      <c r="O19" s="15">
        <f t="shared" si="0"/>
        <v>6.16</v>
      </c>
      <c r="P19" s="15">
        <f t="shared" si="1"/>
        <v>1.0691117808723247</v>
      </c>
    </row>
    <row r="20" spans="1:16" x14ac:dyDescent="0.25">
      <c r="A20" t="s">
        <v>13</v>
      </c>
      <c r="B20" s="2" t="s">
        <v>32</v>
      </c>
      <c r="C20">
        <v>9.5</v>
      </c>
      <c r="D20">
        <v>11</v>
      </c>
      <c r="E20">
        <v>12</v>
      </c>
      <c r="F20">
        <v>5</v>
      </c>
      <c r="G20">
        <v>11</v>
      </c>
      <c r="H20">
        <v>3</v>
      </c>
      <c r="I20">
        <v>7.5</v>
      </c>
      <c r="J20">
        <v>5</v>
      </c>
      <c r="K20">
        <v>5</v>
      </c>
      <c r="L20">
        <v>3</v>
      </c>
      <c r="M20">
        <v>4</v>
      </c>
      <c r="O20" s="15">
        <f t="shared" si="0"/>
        <v>4.9000000000000004</v>
      </c>
      <c r="P20" s="15">
        <f t="shared" si="1"/>
        <v>1.6733200530681513</v>
      </c>
    </row>
    <row r="21" spans="1:16" x14ac:dyDescent="0.25">
      <c r="A21" t="s">
        <v>13</v>
      </c>
      <c r="B21" s="2" t="s">
        <v>31</v>
      </c>
      <c r="C21">
        <v>1</v>
      </c>
      <c r="D21">
        <v>1</v>
      </c>
      <c r="E21">
        <v>4</v>
      </c>
      <c r="F21">
        <v>1</v>
      </c>
      <c r="G21">
        <v>1</v>
      </c>
      <c r="H21">
        <v>2</v>
      </c>
      <c r="I21">
        <v>2</v>
      </c>
      <c r="J21">
        <v>4</v>
      </c>
      <c r="K21">
        <v>1</v>
      </c>
      <c r="L21">
        <v>7</v>
      </c>
      <c r="M21">
        <v>4</v>
      </c>
      <c r="O21" s="15">
        <f t="shared" si="0"/>
        <v>3.6</v>
      </c>
      <c r="P21" s="15">
        <f t="shared" si="1"/>
        <v>2.3021728866442679</v>
      </c>
    </row>
    <row r="22" spans="1:16" x14ac:dyDescent="0.25">
      <c r="A22" t="s">
        <v>13</v>
      </c>
      <c r="B22" s="2" t="s">
        <v>33</v>
      </c>
      <c r="C22">
        <v>10.5</v>
      </c>
      <c r="D22">
        <v>12</v>
      </c>
      <c r="E22">
        <v>16</v>
      </c>
      <c r="F22">
        <v>6</v>
      </c>
      <c r="G22">
        <v>12</v>
      </c>
      <c r="H22">
        <v>5</v>
      </c>
      <c r="I22">
        <v>9.5</v>
      </c>
      <c r="J22">
        <v>9</v>
      </c>
      <c r="K22">
        <v>6</v>
      </c>
      <c r="L22">
        <v>10</v>
      </c>
      <c r="M22">
        <v>8</v>
      </c>
      <c r="O22" s="15">
        <f t="shared" si="0"/>
        <v>8.5</v>
      </c>
      <c r="P22" s="15">
        <f t="shared" si="1"/>
        <v>1.5811388300841898</v>
      </c>
    </row>
    <row r="23" spans="1:16" x14ac:dyDescent="0.25">
      <c r="A23" t="s">
        <v>13</v>
      </c>
      <c r="B23" s="2" t="s">
        <v>34</v>
      </c>
      <c r="C23">
        <v>5.2</v>
      </c>
      <c r="D23">
        <v>5.3</v>
      </c>
      <c r="E23">
        <v>6.8</v>
      </c>
      <c r="F23">
        <v>2.6</v>
      </c>
      <c r="G23">
        <v>5.4</v>
      </c>
      <c r="H23">
        <v>2.5</v>
      </c>
      <c r="I23">
        <v>4.2</v>
      </c>
      <c r="J23">
        <v>4.3</v>
      </c>
      <c r="K23">
        <v>2.9</v>
      </c>
      <c r="L23">
        <v>4.9000000000000004</v>
      </c>
      <c r="M23">
        <v>3.7</v>
      </c>
      <c r="O23" s="15">
        <f t="shared" si="0"/>
        <v>4</v>
      </c>
      <c r="P23" s="15">
        <f t="shared" si="1"/>
        <v>0.74833147735478744</v>
      </c>
    </row>
    <row r="24" spans="1:16" x14ac:dyDescent="0.25">
      <c r="A24" t="s">
        <v>12</v>
      </c>
      <c r="B24" s="2" t="s">
        <v>35</v>
      </c>
      <c r="C24">
        <v>0</v>
      </c>
      <c r="D24">
        <v>0</v>
      </c>
      <c r="E24">
        <v>0</v>
      </c>
      <c r="F24">
        <v>530723</v>
      </c>
      <c r="G24">
        <v>43753.599999999999</v>
      </c>
      <c r="H24">
        <v>287917</v>
      </c>
      <c r="I24">
        <v>198914</v>
      </c>
      <c r="J24">
        <v>204365.8</v>
      </c>
      <c r="K24">
        <v>280293</v>
      </c>
      <c r="L24">
        <v>148579</v>
      </c>
      <c r="M24">
        <v>13963</v>
      </c>
      <c r="O24" s="16">
        <f t="shared" si="0"/>
        <v>169222.96000000002</v>
      </c>
      <c r="P24" s="16">
        <f t="shared" si="1"/>
        <v>98723.045826230431</v>
      </c>
    </row>
    <row r="25" spans="1:16" x14ac:dyDescent="0.25">
      <c r="A25" t="s">
        <v>12</v>
      </c>
      <c r="B25" s="2" t="s">
        <v>36</v>
      </c>
      <c r="C25">
        <v>110532</v>
      </c>
      <c r="D25">
        <v>234804.1</v>
      </c>
      <c r="E25">
        <v>73274.7</v>
      </c>
      <c r="F25">
        <v>418450.2</v>
      </c>
      <c r="G25">
        <v>279203.3</v>
      </c>
      <c r="H25">
        <v>29645.200000000001</v>
      </c>
      <c r="I25">
        <v>91759.8</v>
      </c>
      <c r="J25">
        <v>356648.4</v>
      </c>
      <c r="K25">
        <v>185261</v>
      </c>
      <c r="L25">
        <v>158981.20000000001</v>
      </c>
      <c r="M25">
        <v>101848.9</v>
      </c>
      <c r="O25" s="16">
        <f t="shared" si="0"/>
        <v>178899.86</v>
      </c>
      <c r="P25" s="16">
        <f t="shared" si="1"/>
        <v>106726.28669188304</v>
      </c>
    </row>
    <row r="26" spans="1:16" x14ac:dyDescent="0.25">
      <c r="H26" s="16">
        <f>SUM(H24:H25)</f>
        <v>317562.2</v>
      </c>
      <c r="I26" s="16">
        <f t="shared" ref="I26:M26" si="2">SUM(I24:I25)</f>
        <v>290673.8</v>
      </c>
      <c r="J26" s="16">
        <f t="shared" si="2"/>
        <v>561014.19999999995</v>
      </c>
      <c r="K26" s="16">
        <f t="shared" si="2"/>
        <v>465554</v>
      </c>
      <c r="L26" s="16">
        <f t="shared" si="2"/>
        <v>307560.2</v>
      </c>
      <c r="M26" s="16">
        <f t="shared" si="2"/>
        <v>115811.9</v>
      </c>
      <c r="O26" s="16">
        <f t="shared" si="0"/>
        <v>348122.81999999995</v>
      </c>
      <c r="P26" s="16">
        <f>STDEV(I26:M26)</f>
        <v>171775.21743980417</v>
      </c>
    </row>
    <row r="27" spans="1:16" x14ac:dyDescent="0.25">
      <c r="B27" t="s">
        <v>53</v>
      </c>
      <c r="M27">
        <f>(M13+M16)/M7</f>
        <v>38.909090909090907</v>
      </c>
    </row>
    <row r="28" spans="1:16" x14ac:dyDescent="0.25">
      <c r="B28" t="s">
        <v>54</v>
      </c>
      <c r="M28">
        <f>M12/M7</f>
        <v>335.09090909090907</v>
      </c>
    </row>
    <row r="30" spans="1:16" x14ac:dyDescent="0.25">
      <c r="B30" t="s">
        <v>58</v>
      </c>
      <c r="D30" s="7">
        <v>5.16</v>
      </c>
      <c r="E30" s="7">
        <v>5.71</v>
      </c>
      <c r="F30" s="7">
        <v>6.2</v>
      </c>
      <c r="G30" s="7">
        <v>6.2</v>
      </c>
      <c r="H30" s="7">
        <v>6.2</v>
      </c>
      <c r="I30" s="7">
        <v>4.7</v>
      </c>
      <c r="J30" s="7">
        <v>4.2</v>
      </c>
      <c r="K30" s="7">
        <v>4.2</v>
      </c>
      <c r="L30" s="7">
        <v>4.2</v>
      </c>
      <c r="M30" s="7">
        <v>3.2</v>
      </c>
      <c r="N30" s="7">
        <v>4.2</v>
      </c>
      <c r="O30" s="15">
        <f>AVERAGE(I30:M30)</f>
        <v>4.0999999999999996</v>
      </c>
      <c r="P30" s="15">
        <f>STDEV(I30:M30)</f>
        <v>0.54772255750516674</v>
      </c>
    </row>
    <row r="31" spans="1:16" x14ac:dyDescent="0.25">
      <c r="B31" t="s">
        <v>59</v>
      </c>
      <c r="D31" s="7">
        <v>9.3699999999999992</v>
      </c>
      <c r="E31" s="7">
        <v>8.5</v>
      </c>
      <c r="F31" s="7">
        <v>4.12</v>
      </c>
      <c r="G31" s="7">
        <v>4.42</v>
      </c>
      <c r="H31" s="7">
        <v>4.42</v>
      </c>
      <c r="I31" s="7">
        <v>3.82</v>
      </c>
      <c r="J31" s="7">
        <v>4.32</v>
      </c>
      <c r="K31" s="7">
        <v>5.12</v>
      </c>
      <c r="L31" s="7">
        <v>4.7300000000000004</v>
      </c>
      <c r="M31" s="7">
        <v>4.3899999999999997</v>
      </c>
      <c r="N31" s="7">
        <v>4.7300000000000004</v>
      </c>
      <c r="O31" s="15">
        <f t="shared" ref="O31:O50" si="3">AVERAGE(I31:M31)</f>
        <v>4.4760000000000009</v>
      </c>
      <c r="P31" s="15">
        <f t="shared" ref="P31:P50" si="4">STDEV(I31:M31)</f>
        <v>0.48510823534547437</v>
      </c>
    </row>
    <row r="32" spans="1:16" x14ac:dyDescent="0.25">
      <c r="B32" t="s">
        <v>60</v>
      </c>
      <c r="D32" s="7">
        <v>3.8</v>
      </c>
      <c r="E32" s="7">
        <v>4</v>
      </c>
      <c r="F32" s="7">
        <v>2.2999999999999998</v>
      </c>
      <c r="G32" s="7">
        <v>2.36</v>
      </c>
      <c r="H32" s="7">
        <v>2.38</v>
      </c>
      <c r="I32" s="7">
        <v>3.38</v>
      </c>
      <c r="J32" s="7">
        <v>3.17</v>
      </c>
      <c r="K32" s="7">
        <v>2.77</v>
      </c>
      <c r="L32" s="7">
        <v>1.66</v>
      </c>
      <c r="M32" s="7">
        <v>2.6</v>
      </c>
      <c r="N32" s="7">
        <v>3.02</v>
      </c>
      <c r="O32" s="15">
        <f t="shared" si="3"/>
        <v>2.7160000000000002</v>
      </c>
      <c r="P32" s="15">
        <f t="shared" si="4"/>
        <v>0.666805818810844</v>
      </c>
    </row>
    <row r="33" spans="2:16" x14ac:dyDescent="0.25">
      <c r="B33" t="s">
        <v>77</v>
      </c>
      <c r="D33" s="7">
        <v>0.64</v>
      </c>
      <c r="E33" s="7">
        <v>0.64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0.65</v>
      </c>
      <c r="E34" s="7">
        <v>0.62</v>
      </c>
      <c r="F34" s="7">
        <v>0.62</v>
      </c>
      <c r="G34" s="7">
        <v>0.62</v>
      </c>
      <c r="H34" s="7">
        <v>0.62</v>
      </c>
      <c r="I34" s="7">
        <v>0.62</v>
      </c>
      <c r="J34" s="7">
        <v>0.51</v>
      </c>
      <c r="K34" s="7">
        <v>0.51</v>
      </c>
      <c r="L34" s="7">
        <v>0.5</v>
      </c>
      <c r="M34" s="7">
        <v>0.5</v>
      </c>
      <c r="N34" s="7">
        <v>0.5</v>
      </c>
      <c r="O34" s="15">
        <f t="shared" si="3"/>
        <v>0.52799999999999991</v>
      </c>
      <c r="P34" s="15">
        <f t="shared" si="4"/>
        <v>5.1672042731055245E-2</v>
      </c>
    </row>
    <row r="35" spans="2:16" x14ac:dyDescent="0.25">
      <c r="B35" t="s">
        <v>79</v>
      </c>
      <c r="D35" s="7">
        <v>0.69</v>
      </c>
      <c r="E35" s="7">
        <v>0.69</v>
      </c>
      <c r="F35" s="7">
        <v>0.69</v>
      </c>
      <c r="G35" s="7">
        <v>0.69</v>
      </c>
      <c r="H35" s="7">
        <v>0.69</v>
      </c>
      <c r="I35" s="7">
        <v>0.69</v>
      </c>
      <c r="J35" s="7">
        <v>0.69</v>
      </c>
      <c r="K35" s="7">
        <v>0.69</v>
      </c>
      <c r="L35" s="7">
        <v>0.69</v>
      </c>
      <c r="M35" s="7">
        <v>0.69</v>
      </c>
      <c r="N35" s="7">
        <v>1.17</v>
      </c>
      <c r="O35" s="15">
        <f t="shared" si="3"/>
        <v>0.69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7">
        <v>0</v>
      </c>
      <c r="E39" s="7">
        <v>0.8</v>
      </c>
      <c r="F39" s="7">
        <v>0.8</v>
      </c>
      <c r="G39" s="7">
        <v>0.8</v>
      </c>
      <c r="H39" s="7">
        <v>0.8</v>
      </c>
      <c r="I39" s="7">
        <v>0.8</v>
      </c>
      <c r="J39" s="7">
        <v>0.8</v>
      </c>
      <c r="K39" s="7">
        <v>0.8</v>
      </c>
      <c r="L39" s="7">
        <v>0.8</v>
      </c>
      <c r="M39" s="7">
        <v>0.8</v>
      </c>
      <c r="N39" s="7">
        <v>0.8</v>
      </c>
      <c r="O39" s="15">
        <f t="shared" si="3"/>
        <v>0.8</v>
      </c>
      <c r="P39" s="15">
        <f t="shared" si="4"/>
        <v>0</v>
      </c>
    </row>
    <row r="40" spans="2:16" x14ac:dyDescent="0.25">
      <c r="B40" t="s">
        <v>84</v>
      </c>
      <c r="D40" s="7">
        <v>0.3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15">
        <f t="shared" si="3"/>
        <v>0</v>
      </c>
      <c r="P40" s="15">
        <f t="shared" si="4"/>
        <v>0</v>
      </c>
    </row>
    <row r="41" spans="2:16" x14ac:dyDescent="0.25">
      <c r="B41" t="s">
        <v>85</v>
      </c>
      <c r="D41" s="7">
        <v>0.2</v>
      </c>
      <c r="E41" s="7">
        <v>0.2</v>
      </c>
      <c r="F41" s="7">
        <v>0.2</v>
      </c>
      <c r="G41" s="7">
        <v>0.28999999999999998</v>
      </c>
      <c r="H41" s="7">
        <v>0.32</v>
      </c>
      <c r="I41" s="7">
        <v>0.32</v>
      </c>
      <c r="J41" s="7">
        <v>0.32</v>
      </c>
      <c r="K41" s="7">
        <v>0.45</v>
      </c>
      <c r="L41" s="7">
        <v>0.5</v>
      </c>
      <c r="M41" s="7">
        <v>0.43</v>
      </c>
      <c r="N41" s="7">
        <v>0.41</v>
      </c>
      <c r="O41" s="15">
        <f t="shared" si="3"/>
        <v>0.40400000000000003</v>
      </c>
      <c r="P41" s="15">
        <f t="shared" si="4"/>
        <v>8.0808415403347572E-2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1</v>
      </c>
      <c r="E44" s="7">
        <v>1</v>
      </c>
      <c r="F44" s="7">
        <v>1.5</v>
      </c>
      <c r="G44" s="7">
        <v>1.5</v>
      </c>
      <c r="H44" s="7">
        <v>1.5</v>
      </c>
      <c r="I44" s="7">
        <v>1.5</v>
      </c>
      <c r="J44" s="7">
        <v>1.5</v>
      </c>
      <c r="K44" s="7">
        <v>1.5</v>
      </c>
      <c r="L44" s="7">
        <v>1</v>
      </c>
      <c r="M44" s="7">
        <v>1</v>
      </c>
      <c r="N44" s="7">
        <v>1</v>
      </c>
      <c r="O44" s="15">
        <f t="shared" si="3"/>
        <v>1.3</v>
      </c>
      <c r="P44" s="15">
        <f t="shared" si="4"/>
        <v>0.27386127875258337</v>
      </c>
    </row>
    <row r="45" spans="2:16" x14ac:dyDescent="0.25">
      <c r="B45" t="s">
        <v>61</v>
      </c>
      <c r="D45" s="7">
        <v>0.35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15">
        <f t="shared" si="3"/>
        <v>0</v>
      </c>
      <c r="P45" s="15">
        <f t="shared" si="4"/>
        <v>0</v>
      </c>
    </row>
    <row r="46" spans="2:16" x14ac:dyDescent="0.25">
      <c r="B46" t="s">
        <v>62</v>
      </c>
      <c r="D46" s="7">
        <v>0.9</v>
      </c>
      <c r="E46" s="7">
        <v>1.9</v>
      </c>
      <c r="F46" s="7">
        <v>1.07</v>
      </c>
      <c r="G46" s="7">
        <v>1</v>
      </c>
      <c r="H46" s="7">
        <v>1</v>
      </c>
      <c r="I46" s="7">
        <v>1</v>
      </c>
      <c r="J46" s="7">
        <v>1</v>
      </c>
      <c r="K46" s="7">
        <v>0</v>
      </c>
      <c r="L46" s="7">
        <v>0</v>
      </c>
      <c r="M46" s="7">
        <v>0.34</v>
      </c>
      <c r="N46" s="7">
        <v>0</v>
      </c>
      <c r="O46" s="15">
        <f t="shared" si="3"/>
        <v>0.46799999999999997</v>
      </c>
      <c r="P46" s="15">
        <f t="shared" si="4"/>
        <v>0.50509405064799573</v>
      </c>
    </row>
    <row r="47" spans="2:16" x14ac:dyDescent="0.25">
      <c r="B47" t="s">
        <v>63</v>
      </c>
      <c r="D47" s="7">
        <v>0</v>
      </c>
      <c r="E47" s="7">
        <v>1</v>
      </c>
      <c r="F47" s="7">
        <v>1</v>
      </c>
      <c r="G47" s="7">
        <v>1</v>
      </c>
      <c r="H47" s="7">
        <v>1.1000000000000001</v>
      </c>
      <c r="I47" s="7">
        <v>0.1</v>
      </c>
      <c r="J47" s="7">
        <v>0</v>
      </c>
      <c r="K47" s="7">
        <v>0</v>
      </c>
      <c r="L47" s="7">
        <v>0</v>
      </c>
      <c r="M47" s="7">
        <v>7.0000000000000007E-2</v>
      </c>
      <c r="N47" s="7">
        <v>0.14000000000000001</v>
      </c>
      <c r="O47" s="15">
        <f t="shared" si="3"/>
        <v>3.4000000000000002E-2</v>
      </c>
      <c r="P47" s="15">
        <f t="shared" si="4"/>
        <v>4.7749345545253292E-2</v>
      </c>
    </row>
    <row r="48" spans="2:16" x14ac:dyDescent="0.25">
      <c r="B48" t="s">
        <v>74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15">
        <f t="shared" si="3"/>
        <v>0</v>
      </c>
      <c r="P48" s="15">
        <f t="shared" si="4"/>
        <v>0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23.06</v>
      </c>
      <c r="E50" s="7">
        <f t="shared" ref="E50:N50" si="5">SUM(E30:E49)</f>
        <v>25.060000000000002</v>
      </c>
      <c r="F50" s="7">
        <f t="shared" si="5"/>
        <v>18.5</v>
      </c>
      <c r="G50" s="7">
        <f t="shared" si="5"/>
        <v>18.88</v>
      </c>
      <c r="H50" s="7">
        <f t="shared" si="5"/>
        <v>19.03</v>
      </c>
      <c r="I50" s="7">
        <f t="shared" si="5"/>
        <v>16.93</v>
      </c>
      <c r="J50" s="7">
        <f t="shared" si="5"/>
        <v>16.509999999999998</v>
      </c>
      <c r="K50" s="7">
        <f t="shared" si="5"/>
        <v>16.04</v>
      </c>
      <c r="L50" s="7">
        <f t="shared" si="5"/>
        <v>14.08</v>
      </c>
      <c r="M50" s="7">
        <f>SUM(M30:M49)</f>
        <v>14.02</v>
      </c>
      <c r="N50" s="7">
        <f t="shared" si="5"/>
        <v>15.97</v>
      </c>
      <c r="O50" s="15">
        <f t="shared" si="3"/>
        <v>15.516</v>
      </c>
      <c r="P50" s="15">
        <f t="shared" si="4"/>
        <v>1.374965454111484</v>
      </c>
    </row>
  </sheetData>
  <printOptions gridLines="1"/>
  <pageMargins left="0.75" right="0.75" top="0.25" bottom="0.25" header="0.3" footer="0.3"/>
  <pageSetup scale="73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H26" sqref="H26:P26"/>
    </sheetView>
  </sheetViews>
  <sheetFormatPr defaultRowHeight="15" x14ac:dyDescent="0.25"/>
  <cols>
    <col min="1" max="1" width="9.140625" style="6"/>
    <col min="2" max="2" width="56.42578125" bestFit="1" customWidth="1"/>
    <col min="3" max="14" width="9.140625" style="6"/>
    <col min="15" max="15" width="9.5703125" bestFit="1" customWidth="1"/>
    <col min="16" max="16" width="11.42578125" customWidth="1"/>
    <col min="17" max="16384" width="9.140625" style="6"/>
  </cols>
  <sheetData>
    <row r="1" spans="1:16" ht="26.25" x14ac:dyDescent="0.4">
      <c r="A1" s="8" t="s">
        <v>75</v>
      </c>
    </row>
    <row r="2" spans="1:16" s="12" customFormat="1" x14ac:dyDescent="0.25">
      <c r="A2" s="10" t="s">
        <v>0</v>
      </c>
      <c r="B2" s="3" t="s">
        <v>37</v>
      </c>
      <c r="C2" s="10" t="s">
        <v>1</v>
      </c>
      <c r="D2" s="10" t="s">
        <v>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  <c r="L2" s="10" t="s">
        <v>10</v>
      </c>
      <c r="M2" s="11" t="s">
        <v>11</v>
      </c>
      <c r="N2" s="13" t="s">
        <v>69</v>
      </c>
      <c r="O2" s="3" t="s">
        <v>88</v>
      </c>
      <c r="P2" s="3" t="s">
        <v>89</v>
      </c>
    </row>
    <row r="3" spans="1:16" x14ac:dyDescent="0.25">
      <c r="A3" s="1" t="s">
        <v>12</v>
      </c>
      <c r="B3" s="1" t="s">
        <v>14</v>
      </c>
      <c r="C3" s="1">
        <v>10.5</v>
      </c>
      <c r="D3" s="1">
        <v>10.5</v>
      </c>
      <c r="E3" s="1">
        <v>11.5</v>
      </c>
      <c r="F3" s="1">
        <v>11.5</v>
      </c>
      <c r="G3" s="1">
        <v>11.5</v>
      </c>
      <c r="H3" s="1">
        <v>11.5</v>
      </c>
      <c r="I3" s="1">
        <v>10.5</v>
      </c>
      <c r="J3" s="1">
        <v>10.5</v>
      </c>
      <c r="K3" s="1">
        <v>10.5</v>
      </c>
      <c r="L3" s="1">
        <v>10.5</v>
      </c>
      <c r="M3" s="9">
        <v>11.5</v>
      </c>
      <c r="O3" s="15">
        <f>AVERAGE(I3:M3)</f>
        <v>10.7</v>
      </c>
      <c r="P3" s="15">
        <f>STDEV(I3:M3)</f>
        <v>0.44721359549995793</v>
      </c>
    </row>
    <row r="4" spans="1:16" x14ac:dyDescent="0.25">
      <c r="A4" s="1" t="s">
        <v>12</v>
      </c>
      <c r="B4" s="1" t="s">
        <v>16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9">
        <v>0</v>
      </c>
      <c r="O4" s="15">
        <f t="shared" ref="O4:O26" si="0">AVERAGE(I4:M4)</f>
        <v>0</v>
      </c>
      <c r="P4" s="15">
        <f t="shared" ref="P4:P25" si="1">STDEV(I4:M4)</f>
        <v>0</v>
      </c>
    </row>
    <row r="5" spans="1:16" x14ac:dyDescent="0.25">
      <c r="A5" s="1" t="s">
        <v>12</v>
      </c>
      <c r="B5" s="1" t="s">
        <v>17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1</v>
      </c>
      <c r="K5" s="1">
        <v>0</v>
      </c>
      <c r="L5" s="1">
        <v>1</v>
      </c>
      <c r="M5" s="9">
        <v>1</v>
      </c>
      <c r="O5" s="15">
        <f t="shared" si="0"/>
        <v>0.6</v>
      </c>
      <c r="P5" s="15">
        <f t="shared" si="1"/>
        <v>0.54772255750516607</v>
      </c>
    </row>
    <row r="6" spans="1:16" x14ac:dyDescent="0.25">
      <c r="A6" s="1" t="s">
        <v>12</v>
      </c>
      <c r="B6" s="1" t="s">
        <v>18</v>
      </c>
      <c r="C6" s="1">
        <v>0</v>
      </c>
      <c r="D6" s="1">
        <v>1</v>
      </c>
      <c r="E6" s="1">
        <v>2</v>
      </c>
      <c r="F6" s="1">
        <v>2</v>
      </c>
      <c r="G6" s="1">
        <v>3</v>
      </c>
      <c r="H6" s="1">
        <v>3</v>
      </c>
      <c r="I6" s="1">
        <v>2.5</v>
      </c>
      <c r="J6" s="1">
        <v>2.5</v>
      </c>
      <c r="K6" s="1">
        <v>2.5</v>
      </c>
      <c r="L6" s="1">
        <v>1.5</v>
      </c>
      <c r="M6" s="9">
        <v>2.5</v>
      </c>
      <c r="O6" s="15">
        <f t="shared" si="0"/>
        <v>2.2999999999999998</v>
      </c>
      <c r="P6" s="15">
        <f t="shared" si="1"/>
        <v>0.44721359549995815</v>
      </c>
    </row>
    <row r="7" spans="1:16" x14ac:dyDescent="0.25">
      <c r="A7" s="1" t="s">
        <v>12</v>
      </c>
      <c r="B7" s="2" t="s">
        <v>15</v>
      </c>
      <c r="C7" s="1">
        <v>10.7</v>
      </c>
      <c r="D7" s="1">
        <v>10.6</v>
      </c>
      <c r="E7" s="1">
        <v>11.5</v>
      </c>
      <c r="F7" s="1">
        <v>11.5</v>
      </c>
      <c r="G7" s="1">
        <v>11.5</v>
      </c>
      <c r="H7" s="1">
        <v>11.5</v>
      </c>
      <c r="I7" s="1">
        <v>10.5</v>
      </c>
      <c r="J7" s="1">
        <v>10.4</v>
      </c>
      <c r="K7" s="1">
        <v>10.4</v>
      </c>
      <c r="L7" s="1">
        <v>10.5</v>
      </c>
      <c r="M7" s="9">
        <v>11.5</v>
      </c>
      <c r="O7" s="15">
        <f t="shared" si="0"/>
        <v>10.66</v>
      </c>
      <c r="P7" s="15">
        <f t="shared" si="1"/>
        <v>0.47222875812470372</v>
      </c>
    </row>
    <row r="8" spans="1:16" x14ac:dyDescent="0.25">
      <c r="A8" s="1" t="s">
        <v>12</v>
      </c>
      <c r="B8" s="2" t="s">
        <v>19</v>
      </c>
      <c r="C8" s="1">
        <v>3.3</v>
      </c>
      <c r="D8" s="1">
        <v>2.7</v>
      </c>
      <c r="E8" s="1">
        <v>2.8</v>
      </c>
      <c r="F8" s="1">
        <v>2.9</v>
      </c>
      <c r="G8" s="1">
        <v>2.9</v>
      </c>
      <c r="H8" s="1">
        <v>2.9</v>
      </c>
      <c r="I8" s="1">
        <v>3.2</v>
      </c>
      <c r="J8" s="1">
        <v>3.2</v>
      </c>
      <c r="K8" s="1">
        <v>4</v>
      </c>
      <c r="L8" s="1">
        <v>3.9</v>
      </c>
      <c r="M8" s="9">
        <v>4.3</v>
      </c>
      <c r="O8" s="15">
        <f t="shared" si="0"/>
        <v>3.72</v>
      </c>
      <c r="P8" s="15">
        <f t="shared" si="1"/>
        <v>0.49699094559156698</v>
      </c>
    </row>
    <row r="9" spans="1:16" x14ac:dyDescent="0.25">
      <c r="A9" s="1" t="s">
        <v>12</v>
      </c>
      <c r="B9" s="2" t="s">
        <v>20</v>
      </c>
      <c r="C9" s="1">
        <v>13.7</v>
      </c>
      <c r="D9" s="1">
        <v>12.9</v>
      </c>
      <c r="E9" s="1">
        <v>13.7</v>
      </c>
      <c r="F9" s="1">
        <v>14</v>
      </c>
      <c r="G9" s="1">
        <v>13.6</v>
      </c>
      <c r="H9" s="1">
        <v>12.5</v>
      </c>
      <c r="I9" s="1">
        <v>11.9</v>
      </c>
      <c r="J9" s="1">
        <v>11.5</v>
      </c>
      <c r="K9" s="1">
        <v>12.2</v>
      </c>
      <c r="L9" s="1">
        <v>12.5</v>
      </c>
      <c r="M9" s="9">
        <v>14.2</v>
      </c>
      <c r="O9" s="15">
        <f t="shared" si="0"/>
        <v>12.459999999999999</v>
      </c>
      <c r="P9" s="15">
        <f t="shared" si="1"/>
        <v>1.0406728592598153</v>
      </c>
    </row>
    <row r="10" spans="1:16" x14ac:dyDescent="0.25">
      <c r="A10" s="1" t="s">
        <v>12</v>
      </c>
      <c r="B10" s="2" t="s">
        <v>21</v>
      </c>
      <c r="C10" s="1">
        <v>4806</v>
      </c>
      <c r="D10" s="1">
        <v>4411</v>
      </c>
      <c r="E10" s="1">
        <v>3799</v>
      </c>
      <c r="F10" s="1">
        <v>3683</v>
      </c>
      <c r="G10" s="1">
        <v>3912</v>
      </c>
      <c r="H10" s="1">
        <v>3662</v>
      </c>
      <c r="I10" s="1">
        <v>4412</v>
      </c>
      <c r="J10" s="1">
        <v>4714</v>
      </c>
      <c r="K10" s="1">
        <v>5343</v>
      </c>
      <c r="L10" s="1">
        <v>4574</v>
      </c>
      <c r="M10" s="9">
        <v>4610</v>
      </c>
      <c r="O10" s="15">
        <f t="shared" si="0"/>
        <v>4730.6000000000004</v>
      </c>
      <c r="P10" s="15">
        <f t="shared" si="1"/>
        <v>359.12504785937728</v>
      </c>
    </row>
    <row r="11" spans="1:16" x14ac:dyDescent="0.25">
      <c r="A11" s="1" t="s">
        <v>12</v>
      </c>
      <c r="B11" s="2" t="s">
        <v>22</v>
      </c>
      <c r="C11" s="1">
        <v>270</v>
      </c>
      <c r="D11" s="1">
        <v>208</v>
      </c>
      <c r="E11" s="1">
        <v>282</v>
      </c>
      <c r="F11" s="1">
        <v>184</v>
      </c>
      <c r="G11" s="1">
        <v>234</v>
      </c>
      <c r="H11" s="1">
        <v>174</v>
      </c>
      <c r="I11" s="1">
        <v>209</v>
      </c>
      <c r="J11" s="1">
        <v>175</v>
      </c>
      <c r="K11" s="1">
        <v>168</v>
      </c>
      <c r="L11" s="1">
        <v>163</v>
      </c>
      <c r="M11" s="9">
        <v>146</v>
      </c>
      <c r="O11" s="15">
        <f t="shared" si="0"/>
        <v>172.2</v>
      </c>
      <c r="P11" s="15">
        <f t="shared" si="1"/>
        <v>23.188359148503739</v>
      </c>
    </row>
    <row r="12" spans="1:16" x14ac:dyDescent="0.25">
      <c r="A12" s="1" t="s">
        <v>12</v>
      </c>
      <c r="B12" s="2" t="s">
        <v>23</v>
      </c>
      <c r="C12" s="1">
        <v>5154</v>
      </c>
      <c r="D12" s="1">
        <v>4695</v>
      </c>
      <c r="E12" s="1">
        <v>4135</v>
      </c>
      <c r="F12" s="1">
        <v>3933</v>
      </c>
      <c r="G12" s="1">
        <v>4183</v>
      </c>
      <c r="H12" s="1">
        <v>3862</v>
      </c>
      <c r="I12" s="1">
        <v>4648</v>
      </c>
      <c r="J12" s="1">
        <v>4942</v>
      </c>
      <c r="K12" s="1">
        <v>5538</v>
      </c>
      <c r="L12" s="1">
        <v>4840</v>
      </c>
      <c r="M12" s="9">
        <v>4904</v>
      </c>
      <c r="O12" s="15">
        <f t="shared" si="0"/>
        <v>4974.3999999999996</v>
      </c>
      <c r="P12" s="15">
        <f t="shared" si="1"/>
        <v>334.75782291083209</v>
      </c>
    </row>
    <row r="13" spans="1:16" x14ac:dyDescent="0.25">
      <c r="A13" s="1" t="s">
        <v>12</v>
      </c>
      <c r="B13" s="2" t="s">
        <v>24</v>
      </c>
      <c r="C13" s="1">
        <v>246</v>
      </c>
      <c r="D13" s="1">
        <v>250</v>
      </c>
      <c r="E13" s="1">
        <v>262</v>
      </c>
      <c r="F13" s="1">
        <v>290</v>
      </c>
      <c r="G13" s="1">
        <v>280</v>
      </c>
      <c r="H13" s="1">
        <v>256</v>
      </c>
      <c r="I13" s="1">
        <v>264</v>
      </c>
      <c r="J13" s="1">
        <v>264</v>
      </c>
      <c r="K13" s="1">
        <v>315</v>
      </c>
      <c r="L13" s="1">
        <v>343</v>
      </c>
      <c r="M13" s="9">
        <v>309</v>
      </c>
      <c r="O13" s="15">
        <f t="shared" si="0"/>
        <v>299</v>
      </c>
      <c r="P13" s="15">
        <f t="shared" si="1"/>
        <v>34.43109060137364</v>
      </c>
    </row>
    <row r="14" spans="1:16" x14ac:dyDescent="0.25">
      <c r="A14" s="1" t="s">
        <v>12</v>
      </c>
      <c r="B14" s="2" t="s">
        <v>27</v>
      </c>
      <c r="C14" s="1">
        <v>10.4</v>
      </c>
      <c r="D14" s="1">
        <v>10.6</v>
      </c>
      <c r="E14" s="1">
        <v>10.9</v>
      </c>
      <c r="F14" s="1">
        <v>11.7</v>
      </c>
      <c r="G14" s="1">
        <v>10.9</v>
      </c>
      <c r="H14" s="1">
        <v>9.6</v>
      </c>
      <c r="I14" s="1">
        <v>9</v>
      </c>
      <c r="J14" s="1">
        <v>8.1</v>
      </c>
      <c r="K14" s="1">
        <v>9.1</v>
      </c>
      <c r="L14" s="1">
        <v>9.1999999999999993</v>
      </c>
      <c r="M14" s="9">
        <v>8.5</v>
      </c>
      <c r="O14" s="15">
        <f t="shared" si="0"/>
        <v>8.7800000000000011</v>
      </c>
      <c r="P14" s="15">
        <f t="shared" si="1"/>
        <v>0.46583258795408455</v>
      </c>
    </row>
    <row r="15" spans="1:16" x14ac:dyDescent="0.25">
      <c r="A15" s="1" t="s">
        <v>12</v>
      </c>
      <c r="B15" s="2" t="s">
        <v>25</v>
      </c>
      <c r="C15" s="1">
        <v>40</v>
      </c>
      <c r="D15" s="1">
        <v>32</v>
      </c>
      <c r="E15" s="1">
        <v>40</v>
      </c>
      <c r="F15" s="1">
        <v>31</v>
      </c>
      <c r="G15" s="1">
        <v>31</v>
      </c>
      <c r="H15" s="1">
        <v>29</v>
      </c>
      <c r="I15" s="1">
        <v>30</v>
      </c>
      <c r="J15" s="1">
        <v>24</v>
      </c>
      <c r="K15" s="1">
        <v>22</v>
      </c>
      <c r="L15" s="1">
        <v>20</v>
      </c>
      <c r="M15" s="9">
        <v>26</v>
      </c>
      <c r="O15" s="15">
        <f t="shared" si="0"/>
        <v>24.4</v>
      </c>
      <c r="P15" s="15">
        <f t="shared" si="1"/>
        <v>3.8470768123342629</v>
      </c>
    </row>
    <row r="16" spans="1:16" x14ac:dyDescent="0.25">
      <c r="A16" s="1" t="s">
        <v>12</v>
      </c>
      <c r="B16" s="2" t="s">
        <v>26</v>
      </c>
      <c r="C16" s="1">
        <v>40</v>
      </c>
      <c r="D16" s="1">
        <v>32</v>
      </c>
      <c r="E16" s="1">
        <v>40</v>
      </c>
      <c r="F16" s="1">
        <v>31</v>
      </c>
      <c r="G16" s="1">
        <v>32</v>
      </c>
      <c r="H16" s="1">
        <v>29</v>
      </c>
      <c r="I16" s="1">
        <v>30</v>
      </c>
      <c r="J16" s="1">
        <v>24</v>
      </c>
      <c r="K16" s="1">
        <v>22</v>
      </c>
      <c r="L16" s="1">
        <v>20</v>
      </c>
      <c r="M16" s="9">
        <v>26</v>
      </c>
      <c r="O16" s="15">
        <f t="shared" si="0"/>
        <v>24.4</v>
      </c>
      <c r="P16" s="15">
        <f t="shared" si="1"/>
        <v>3.8470768123342629</v>
      </c>
    </row>
    <row r="17" spans="1:16" x14ac:dyDescent="0.25">
      <c r="A17" s="1" t="s">
        <v>12</v>
      </c>
      <c r="B17" s="2" t="s">
        <v>28</v>
      </c>
      <c r="C17" s="1">
        <v>3.9</v>
      </c>
      <c r="D17" s="1">
        <v>3.4</v>
      </c>
      <c r="E17" s="1">
        <v>4.2</v>
      </c>
      <c r="F17" s="1">
        <v>3.4</v>
      </c>
      <c r="G17" s="1">
        <v>3.3</v>
      </c>
      <c r="H17" s="1">
        <v>3.1</v>
      </c>
      <c r="I17" s="1">
        <v>3.2</v>
      </c>
      <c r="J17" s="1">
        <v>2.7</v>
      </c>
      <c r="K17" s="1">
        <v>2.5</v>
      </c>
      <c r="L17" s="1">
        <v>2.2000000000000002</v>
      </c>
      <c r="M17" s="9">
        <v>2.9</v>
      </c>
      <c r="O17" s="15">
        <f t="shared" si="0"/>
        <v>2.7</v>
      </c>
      <c r="P17" s="15">
        <f t="shared" si="1"/>
        <v>0.3807886552931925</v>
      </c>
    </row>
    <row r="18" spans="1:16" x14ac:dyDescent="0.25">
      <c r="A18" s="1" t="s">
        <v>12</v>
      </c>
      <c r="B18" s="2" t="s">
        <v>29</v>
      </c>
      <c r="C18" s="1">
        <v>61.5</v>
      </c>
      <c r="D18" s="1">
        <v>70.5</v>
      </c>
      <c r="E18" s="1">
        <v>54</v>
      </c>
      <c r="F18" s="1">
        <v>72.2</v>
      </c>
      <c r="G18" s="1">
        <v>77</v>
      </c>
      <c r="H18" s="1">
        <v>60</v>
      </c>
      <c r="I18" s="1">
        <v>66.5</v>
      </c>
      <c r="J18" s="1">
        <v>63.5</v>
      </c>
      <c r="K18" s="1">
        <v>60.5</v>
      </c>
      <c r="L18" s="1">
        <v>88</v>
      </c>
      <c r="M18" s="9">
        <v>84</v>
      </c>
      <c r="O18" s="15">
        <f t="shared" si="0"/>
        <v>72.5</v>
      </c>
      <c r="P18" s="15">
        <f t="shared" si="1"/>
        <v>12.58471294865322</v>
      </c>
    </row>
    <row r="19" spans="1:16" x14ac:dyDescent="0.25">
      <c r="A19" s="1" t="s">
        <v>12</v>
      </c>
      <c r="B19" s="2" t="s">
        <v>30</v>
      </c>
      <c r="C19" s="1">
        <v>11.5</v>
      </c>
      <c r="D19" s="1">
        <v>12.9</v>
      </c>
      <c r="E19" s="1">
        <v>10.5</v>
      </c>
      <c r="F19" s="1">
        <v>13.1</v>
      </c>
      <c r="G19" s="1">
        <v>12.5</v>
      </c>
      <c r="H19" s="1">
        <v>9.8000000000000007</v>
      </c>
      <c r="I19" s="1">
        <v>9.4</v>
      </c>
      <c r="J19" s="1">
        <v>7.7</v>
      </c>
      <c r="K19" s="1">
        <v>7</v>
      </c>
      <c r="L19" s="1">
        <v>8.9</v>
      </c>
      <c r="M19" s="9">
        <v>8.1</v>
      </c>
      <c r="O19" s="15">
        <f t="shared" si="0"/>
        <v>8.2200000000000006</v>
      </c>
      <c r="P19" s="15">
        <f t="shared" si="1"/>
        <v>0.95236547606473576</v>
      </c>
    </row>
    <row r="20" spans="1:16" x14ac:dyDescent="0.25">
      <c r="A20" s="1" t="s">
        <v>12</v>
      </c>
      <c r="B20" s="2" t="s">
        <v>32</v>
      </c>
      <c r="C20" s="1">
        <v>4</v>
      </c>
      <c r="D20" s="1">
        <v>1</v>
      </c>
      <c r="E20" s="1">
        <v>2</v>
      </c>
      <c r="F20" s="1">
        <v>4</v>
      </c>
      <c r="G20" s="1">
        <v>3</v>
      </c>
      <c r="H20" s="1">
        <v>3</v>
      </c>
      <c r="I20" s="1">
        <v>5</v>
      </c>
      <c r="J20" s="1">
        <v>3</v>
      </c>
      <c r="K20" s="1">
        <v>0</v>
      </c>
      <c r="L20" s="1">
        <v>0</v>
      </c>
      <c r="M20" s="9">
        <v>0</v>
      </c>
      <c r="O20" s="15">
        <f t="shared" si="0"/>
        <v>1.6</v>
      </c>
      <c r="P20" s="15">
        <f t="shared" si="1"/>
        <v>2.3021728866442674</v>
      </c>
    </row>
    <row r="21" spans="1:16" x14ac:dyDescent="0.25">
      <c r="A21" s="1" t="s">
        <v>12</v>
      </c>
      <c r="B21" s="2" t="s">
        <v>31</v>
      </c>
      <c r="C21" s="1">
        <v>5</v>
      </c>
      <c r="D21" s="1">
        <v>5</v>
      </c>
      <c r="E21" s="1">
        <v>3</v>
      </c>
      <c r="F21" s="1">
        <v>9</v>
      </c>
      <c r="G21" s="1">
        <v>5</v>
      </c>
      <c r="H21" s="1">
        <v>5</v>
      </c>
      <c r="I21" s="1">
        <v>3</v>
      </c>
      <c r="J21" s="1">
        <v>6</v>
      </c>
      <c r="K21" s="1">
        <v>9</v>
      </c>
      <c r="L21" s="1">
        <v>2</v>
      </c>
      <c r="M21" s="9">
        <v>1</v>
      </c>
      <c r="O21" s="15">
        <f t="shared" si="0"/>
        <v>4.2</v>
      </c>
      <c r="P21" s="15">
        <f t="shared" si="1"/>
        <v>3.271085446759225</v>
      </c>
    </row>
    <row r="22" spans="1:16" x14ac:dyDescent="0.25">
      <c r="A22" s="1" t="s">
        <v>12</v>
      </c>
      <c r="B22" s="2" t="s">
        <v>33</v>
      </c>
      <c r="C22" s="1">
        <v>9</v>
      </c>
      <c r="D22" s="1">
        <v>6</v>
      </c>
      <c r="E22" s="1">
        <v>5</v>
      </c>
      <c r="F22" s="1">
        <v>13</v>
      </c>
      <c r="G22" s="1">
        <v>8</v>
      </c>
      <c r="H22" s="1">
        <v>8</v>
      </c>
      <c r="I22" s="1">
        <v>8</v>
      </c>
      <c r="J22" s="1">
        <v>9</v>
      </c>
      <c r="K22" s="1">
        <v>9</v>
      </c>
      <c r="L22" s="1">
        <v>2</v>
      </c>
      <c r="M22" s="9">
        <v>1</v>
      </c>
      <c r="O22" s="15">
        <f t="shared" si="0"/>
        <v>5.8</v>
      </c>
      <c r="P22" s="15">
        <f t="shared" si="1"/>
        <v>3.9623225512317903</v>
      </c>
    </row>
    <row r="23" spans="1:16" x14ac:dyDescent="0.25">
      <c r="A23" s="1" t="s">
        <v>12</v>
      </c>
      <c r="B23" s="2" t="s">
        <v>34</v>
      </c>
      <c r="C23" s="1">
        <v>4.4000000000000004</v>
      </c>
      <c r="D23" s="1">
        <v>2.6</v>
      </c>
      <c r="E23" s="1">
        <v>2.1</v>
      </c>
      <c r="F23" s="1">
        <v>5.5</v>
      </c>
      <c r="G23" s="1">
        <v>3.6</v>
      </c>
      <c r="H23" s="1">
        <v>4</v>
      </c>
      <c r="I23" s="1">
        <v>3.5</v>
      </c>
      <c r="J23" s="1">
        <v>4.3</v>
      </c>
      <c r="K23" s="1">
        <v>4.4000000000000004</v>
      </c>
      <c r="L23" s="1">
        <v>1</v>
      </c>
      <c r="M23" s="9">
        <v>0.5</v>
      </c>
      <c r="O23" s="15">
        <f t="shared" si="0"/>
        <v>2.7399999999999998</v>
      </c>
      <c r="P23" s="15">
        <f t="shared" si="1"/>
        <v>1.8582249594707314</v>
      </c>
    </row>
    <row r="24" spans="1:16" x14ac:dyDescent="0.25">
      <c r="A24" s="1" t="s">
        <v>12</v>
      </c>
      <c r="B24" s="2" t="s">
        <v>35</v>
      </c>
      <c r="C24" s="1">
        <v>2650291.7999999998</v>
      </c>
      <c r="D24" s="1">
        <v>3615266</v>
      </c>
      <c r="E24" s="1">
        <v>2351421</v>
      </c>
      <c r="F24" s="1">
        <v>2489012.7000000002</v>
      </c>
      <c r="G24" s="1">
        <v>2663190.4</v>
      </c>
      <c r="H24" s="1">
        <v>2675824.2999999998</v>
      </c>
      <c r="I24" s="1">
        <v>3052564.8</v>
      </c>
      <c r="J24" s="1">
        <v>2752202</v>
      </c>
      <c r="K24" s="1">
        <v>3908401</v>
      </c>
      <c r="L24" s="1">
        <v>3912271</v>
      </c>
      <c r="M24" s="9">
        <v>2994866</v>
      </c>
      <c r="O24" s="16">
        <f t="shared" si="0"/>
        <v>3324060.96</v>
      </c>
      <c r="P24" s="16">
        <f t="shared" si="1"/>
        <v>546933.83745669585</v>
      </c>
    </row>
    <row r="25" spans="1:16" x14ac:dyDescent="0.25">
      <c r="A25" s="1" t="s">
        <v>12</v>
      </c>
      <c r="B25" s="2" t="s">
        <v>36</v>
      </c>
      <c r="C25" s="1">
        <v>393032.9</v>
      </c>
      <c r="D25" s="1">
        <v>742396.2</v>
      </c>
      <c r="E25" s="1">
        <v>411209.4</v>
      </c>
      <c r="F25" s="1">
        <v>374104.4</v>
      </c>
      <c r="G25" s="1">
        <v>333010.59999999998</v>
      </c>
      <c r="H25" s="1">
        <v>266538.7</v>
      </c>
      <c r="I25" s="1">
        <v>632785.19999999995</v>
      </c>
      <c r="J25" s="1">
        <v>598242.69999999995</v>
      </c>
      <c r="K25" s="1">
        <v>267025.3</v>
      </c>
      <c r="L25" s="1">
        <v>134941.79999999999</v>
      </c>
      <c r="M25" s="9">
        <v>464044.5</v>
      </c>
      <c r="O25" s="16">
        <f t="shared" si="0"/>
        <v>419407.9</v>
      </c>
      <c r="P25" s="16">
        <f t="shared" si="1"/>
        <v>214269.45812332875</v>
      </c>
    </row>
    <row r="26" spans="1:16" x14ac:dyDescent="0.25">
      <c r="H26" s="16">
        <f>SUM(H24:H25)</f>
        <v>2942363</v>
      </c>
      <c r="I26" s="16">
        <f t="shared" ref="I26:M26" si="2">SUM(I24:I25)</f>
        <v>3685350</v>
      </c>
      <c r="J26" s="16">
        <f t="shared" si="2"/>
        <v>3350444.7</v>
      </c>
      <c r="K26" s="16">
        <f t="shared" si="2"/>
        <v>4175426.3</v>
      </c>
      <c r="L26" s="16">
        <f t="shared" si="2"/>
        <v>4047212.8</v>
      </c>
      <c r="M26" s="16">
        <f t="shared" si="2"/>
        <v>3458910.5</v>
      </c>
      <c r="N26"/>
      <c r="O26" s="16">
        <f t="shared" si="0"/>
        <v>3743468.8600000003</v>
      </c>
      <c r="P26" s="16">
        <f>STDEV(I26:M26)</f>
        <v>359745.34866185958</v>
      </c>
    </row>
    <row r="27" spans="1:16" x14ac:dyDescent="0.25">
      <c r="B27" t="s">
        <v>53</v>
      </c>
      <c r="M27">
        <f>(M13+M16)/M7</f>
        <v>29.130434782608695</v>
      </c>
    </row>
    <row r="28" spans="1:16" x14ac:dyDescent="0.25">
      <c r="B28" t="s">
        <v>54</v>
      </c>
      <c r="M28">
        <f>M12/M7</f>
        <v>426.43478260869563</v>
      </c>
    </row>
    <row r="30" spans="1:16" x14ac:dyDescent="0.25">
      <c r="B30" t="s">
        <v>58</v>
      </c>
      <c r="D30" s="14">
        <v>9.1300000000000008</v>
      </c>
      <c r="E30" s="14">
        <v>10.130000000000001</v>
      </c>
      <c r="F30" s="14">
        <v>10.16</v>
      </c>
      <c r="G30" s="14">
        <v>10.16</v>
      </c>
      <c r="H30" s="14">
        <v>10.11</v>
      </c>
      <c r="I30" s="14">
        <v>10.53</v>
      </c>
      <c r="J30" s="14">
        <v>10.029999999999999</v>
      </c>
      <c r="K30" s="14">
        <v>9.06</v>
      </c>
      <c r="L30" s="14">
        <v>9.7100000000000009</v>
      </c>
      <c r="M30" s="14">
        <v>9.73</v>
      </c>
      <c r="N30" s="14">
        <v>10.73</v>
      </c>
      <c r="O30" s="15">
        <f>AVERAGE(I30:M30)</f>
        <v>9.8120000000000012</v>
      </c>
      <c r="P30" s="15">
        <f>STDEV(I30:M30)</f>
        <v>0.53518221196149585</v>
      </c>
    </row>
    <row r="31" spans="1:16" x14ac:dyDescent="0.25">
      <c r="B31" t="s">
        <v>59</v>
      </c>
      <c r="C31"/>
      <c r="D31" s="14">
        <v>2.8</v>
      </c>
      <c r="E31" s="14">
        <v>2.65</v>
      </c>
      <c r="F31" s="14">
        <v>2.65</v>
      </c>
      <c r="G31" s="14">
        <v>2.65</v>
      </c>
      <c r="H31" s="14">
        <v>2.4</v>
      </c>
      <c r="I31" s="14">
        <v>3.69</v>
      </c>
      <c r="J31" s="14">
        <v>3.56</v>
      </c>
      <c r="K31" s="14">
        <v>3.55</v>
      </c>
      <c r="L31" s="14">
        <v>4.3</v>
      </c>
      <c r="M31" s="14">
        <v>3.05</v>
      </c>
      <c r="N31" s="14">
        <v>5.48</v>
      </c>
      <c r="O31" s="15">
        <f t="shared" ref="O31:O50" si="3">AVERAGE(I31:M31)</f>
        <v>3.6300000000000003</v>
      </c>
      <c r="P31" s="15">
        <f t="shared" ref="P31:P50" si="4">STDEV(I31:M31)</f>
        <v>0.44726949370596902</v>
      </c>
    </row>
    <row r="32" spans="1:16" x14ac:dyDescent="0.25">
      <c r="B32" t="s">
        <v>60</v>
      </c>
      <c r="D32" s="14">
        <v>4.1500000000000004</v>
      </c>
      <c r="E32" s="14">
        <v>4.1500000000000004</v>
      </c>
      <c r="F32" s="14">
        <v>4.1500000000000004</v>
      </c>
      <c r="G32" s="14">
        <v>4.1500000000000004</v>
      </c>
      <c r="H32" s="14">
        <v>4.25</v>
      </c>
      <c r="I32" s="14">
        <v>4.25</v>
      </c>
      <c r="J32" s="14">
        <v>3.7</v>
      </c>
      <c r="K32" s="14">
        <v>3.7</v>
      </c>
      <c r="L32" s="14">
        <v>4.3</v>
      </c>
      <c r="M32" s="14">
        <v>4.2699999999999996</v>
      </c>
      <c r="N32" s="14">
        <v>3.63</v>
      </c>
      <c r="O32" s="15">
        <f t="shared" si="3"/>
        <v>4.0439999999999996</v>
      </c>
      <c r="P32" s="15">
        <f t="shared" si="4"/>
        <v>0.31453139747885245</v>
      </c>
    </row>
    <row r="33" spans="2:16" x14ac:dyDescent="0.25">
      <c r="B33" t="s">
        <v>77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14">
        <v>0.95</v>
      </c>
      <c r="E34" s="14">
        <v>0.92</v>
      </c>
      <c r="F34" s="14">
        <v>0.92</v>
      </c>
      <c r="G34" s="14">
        <v>0.92</v>
      </c>
      <c r="H34" s="14">
        <v>0.92</v>
      </c>
      <c r="I34" s="14">
        <v>0.92</v>
      </c>
      <c r="J34" s="14">
        <v>0.92</v>
      </c>
      <c r="K34" s="14">
        <v>0.92</v>
      </c>
      <c r="L34" s="14">
        <v>0.92</v>
      </c>
      <c r="M34" s="14">
        <v>0.92</v>
      </c>
      <c r="N34" s="14">
        <v>0.92</v>
      </c>
      <c r="O34" s="15">
        <f t="shared" si="3"/>
        <v>0.92000000000000015</v>
      </c>
      <c r="P34" s="15">
        <f t="shared" si="4"/>
        <v>1.2412670766236366E-16</v>
      </c>
    </row>
    <row r="35" spans="2:16" x14ac:dyDescent="0.25">
      <c r="B35" t="s">
        <v>79</v>
      </c>
      <c r="D35" s="14">
        <v>1</v>
      </c>
      <c r="E35" s="14">
        <v>1</v>
      </c>
      <c r="F35" s="14">
        <v>1</v>
      </c>
      <c r="G35" s="14">
        <v>1</v>
      </c>
      <c r="H35" s="14">
        <v>1.33</v>
      </c>
      <c r="I35" s="14">
        <v>1.33</v>
      </c>
      <c r="J35" s="14">
        <v>1.33</v>
      </c>
      <c r="K35" s="14">
        <v>1.33</v>
      </c>
      <c r="L35" s="14">
        <v>1.33</v>
      </c>
      <c r="M35" s="14">
        <v>1.33</v>
      </c>
      <c r="N35" s="14">
        <v>3.5</v>
      </c>
      <c r="O35" s="15">
        <f t="shared" si="3"/>
        <v>1.33</v>
      </c>
      <c r="P35" s="15">
        <f t="shared" si="4"/>
        <v>0</v>
      </c>
    </row>
    <row r="36" spans="2:16" x14ac:dyDescent="0.25">
      <c r="B36" t="s">
        <v>80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14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5">
        <f t="shared" si="3"/>
        <v>0</v>
      </c>
      <c r="P38" s="15">
        <f t="shared" si="4"/>
        <v>0</v>
      </c>
    </row>
    <row r="39" spans="2:16" x14ac:dyDescent="0.25">
      <c r="B39" t="s">
        <v>83</v>
      </c>
      <c r="D39" s="14">
        <v>1.35</v>
      </c>
      <c r="E39" s="14">
        <v>1.35</v>
      </c>
      <c r="F39" s="14">
        <v>1.32</v>
      </c>
      <c r="G39" s="14">
        <v>1.32</v>
      </c>
      <c r="H39" s="14">
        <v>1.32</v>
      </c>
      <c r="I39" s="14">
        <v>0.9</v>
      </c>
      <c r="J39" s="14">
        <v>0.1</v>
      </c>
      <c r="K39" s="14">
        <v>0.85</v>
      </c>
      <c r="L39" s="14">
        <v>0.75</v>
      </c>
      <c r="M39" s="14">
        <v>0.75</v>
      </c>
      <c r="N39" s="14">
        <v>0.75</v>
      </c>
      <c r="O39" s="15">
        <f t="shared" si="3"/>
        <v>0.67</v>
      </c>
      <c r="P39" s="15">
        <f t="shared" si="4"/>
        <v>0.32519225083018199</v>
      </c>
    </row>
    <row r="40" spans="2:16" x14ac:dyDescent="0.25">
      <c r="B40" t="s">
        <v>84</v>
      </c>
      <c r="D40" s="14">
        <v>0.25</v>
      </c>
      <c r="E40" s="14">
        <v>0.25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0.08</v>
      </c>
      <c r="L40" s="14">
        <v>0.4</v>
      </c>
      <c r="M40" s="14">
        <v>1</v>
      </c>
      <c r="N40" s="14">
        <v>0.33</v>
      </c>
      <c r="O40" s="15">
        <f t="shared" si="3"/>
        <v>0.29599999999999999</v>
      </c>
      <c r="P40" s="15">
        <f t="shared" si="4"/>
        <v>0.4267083312990268</v>
      </c>
    </row>
    <row r="41" spans="2:16" x14ac:dyDescent="0.25">
      <c r="B41" t="s">
        <v>85</v>
      </c>
      <c r="D41" s="14">
        <v>0.55000000000000004</v>
      </c>
      <c r="E41" s="14">
        <v>0.55000000000000004</v>
      </c>
      <c r="F41" s="14">
        <v>0.55000000000000004</v>
      </c>
      <c r="G41" s="14">
        <v>0.51</v>
      </c>
      <c r="H41" s="14">
        <v>0.51</v>
      </c>
      <c r="I41" s="14">
        <v>0.51</v>
      </c>
      <c r="J41" s="14">
        <v>0.51</v>
      </c>
      <c r="K41" s="14">
        <v>0.51</v>
      </c>
      <c r="L41" s="14">
        <v>0.51</v>
      </c>
      <c r="M41" s="14">
        <v>0.51</v>
      </c>
      <c r="N41" s="14">
        <v>0.31</v>
      </c>
      <c r="O41" s="15">
        <f t="shared" si="3"/>
        <v>0.51</v>
      </c>
      <c r="P41" s="15">
        <f t="shared" si="4"/>
        <v>0</v>
      </c>
    </row>
    <row r="42" spans="2:16" x14ac:dyDescent="0.25">
      <c r="B42" t="s">
        <v>86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14">
        <v>0</v>
      </c>
      <c r="E44" s="14">
        <v>0</v>
      </c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5">
        <f t="shared" si="3"/>
        <v>0</v>
      </c>
      <c r="P44" s="15">
        <f t="shared" si="4"/>
        <v>0</v>
      </c>
    </row>
    <row r="45" spans="2:16" x14ac:dyDescent="0.25">
      <c r="B45" t="s">
        <v>61</v>
      </c>
      <c r="D45" s="14">
        <v>0.02</v>
      </c>
      <c r="E45" s="14">
        <v>0.02</v>
      </c>
      <c r="F45" s="14">
        <v>0.02</v>
      </c>
      <c r="G45" s="14">
        <v>0.02</v>
      </c>
      <c r="H45" s="14">
        <v>0.09</v>
      </c>
      <c r="I45" s="14">
        <v>0.02</v>
      </c>
      <c r="J45" s="14">
        <v>0.39</v>
      </c>
      <c r="K45" s="14">
        <v>0.56999999999999995</v>
      </c>
      <c r="L45" s="14">
        <v>7.0000000000000007E-2</v>
      </c>
      <c r="M45" s="14">
        <v>0.02</v>
      </c>
      <c r="N45" s="14">
        <v>0.02</v>
      </c>
      <c r="O45" s="15">
        <f t="shared" si="3"/>
        <v>0.21400000000000002</v>
      </c>
      <c r="P45" s="15">
        <f t="shared" si="4"/>
        <v>0.25185313180502639</v>
      </c>
    </row>
    <row r="46" spans="2:16" x14ac:dyDescent="0.25">
      <c r="B46" t="s">
        <v>62</v>
      </c>
      <c r="D46" s="14">
        <v>17.2</v>
      </c>
      <c r="E46" s="14">
        <v>19.5</v>
      </c>
      <c r="F46" s="14">
        <v>15.43</v>
      </c>
      <c r="G46" s="14">
        <v>15.31</v>
      </c>
      <c r="H46" s="14">
        <v>15.72</v>
      </c>
      <c r="I46" s="14">
        <v>13.83</v>
      </c>
      <c r="J46" s="14">
        <v>15.39</v>
      </c>
      <c r="K46" s="14">
        <v>15.87</v>
      </c>
      <c r="L46" s="14">
        <v>16.73</v>
      </c>
      <c r="M46" s="14">
        <v>13.9</v>
      </c>
      <c r="N46" s="14">
        <v>16.82</v>
      </c>
      <c r="O46" s="15">
        <f t="shared" si="3"/>
        <v>15.144</v>
      </c>
      <c r="P46" s="15">
        <f t="shared" si="4"/>
        <v>1.2626480111258245</v>
      </c>
    </row>
    <row r="47" spans="2:16" x14ac:dyDescent="0.25">
      <c r="B47" t="s">
        <v>63</v>
      </c>
      <c r="D47" s="14">
        <v>0.3</v>
      </c>
      <c r="E47" s="14">
        <v>0.3</v>
      </c>
      <c r="F47" s="14">
        <v>0.3</v>
      </c>
      <c r="G47" s="14">
        <v>0.34</v>
      </c>
      <c r="H47" s="14">
        <v>0.34</v>
      </c>
      <c r="I47" s="14">
        <v>0.34</v>
      </c>
      <c r="J47" s="14">
        <v>0.34</v>
      </c>
      <c r="K47" s="14">
        <v>1.34</v>
      </c>
      <c r="L47" s="14">
        <v>0.34</v>
      </c>
      <c r="M47" s="14">
        <v>1.33</v>
      </c>
      <c r="N47" s="14">
        <v>0.72</v>
      </c>
      <c r="O47" s="15">
        <f t="shared" si="3"/>
        <v>0.73799999999999999</v>
      </c>
      <c r="P47" s="15">
        <f t="shared" si="4"/>
        <v>0.54499541282473207</v>
      </c>
    </row>
    <row r="48" spans="2:16" x14ac:dyDescent="0.25">
      <c r="B48" t="s">
        <v>74</v>
      </c>
      <c r="D48" s="14">
        <v>3.25</v>
      </c>
      <c r="E48" s="14">
        <v>2</v>
      </c>
      <c r="F48" s="14">
        <v>0.75</v>
      </c>
      <c r="G48" s="14">
        <v>6</v>
      </c>
      <c r="H48" s="14">
        <v>5.25</v>
      </c>
      <c r="I48" s="14">
        <v>6.39</v>
      </c>
      <c r="J48" s="14">
        <v>6</v>
      </c>
      <c r="K48" s="14">
        <v>6</v>
      </c>
      <c r="L48" s="14">
        <v>3.5</v>
      </c>
      <c r="M48" s="14">
        <v>1.7</v>
      </c>
      <c r="N48" s="14">
        <v>2.2000000000000002</v>
      </c>
      <c r="O48" s="15">
        <f t="shared" si="3"/>
        <v>4.718</v>
      </c>
      <c r="P48" s="15">
        <f t="shared" si="4"/>
        <v>2.0417198632525464</v>
      </c>
    </row>
    <row r="49" spans="2:16" x14ac:dyDescent="0.25">
      <c r="B49" t="s">
        <v>73</v>
      </c>
      <c r="D49" s="14">
        <v>0</v>
      </c>
      <c r="E49" s="14">
        <v>0</v>
      </c>
      <c r="F49" s="14">
        <v>0</v>
      </c>
      <c r="G49" s="14">
        <v>0</v>
      </c>
      <c r="H49" s="14">
        <v>0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4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14">
        <f>SUM(D30:D49)</f>
        <v>40.949999999999996</v>
      </c>
      <c r="E50" s="14">
        <f t="shared" ref="E50:N50" si="5">SUM(E30:E49)</f>
        <v>42.82</v>
      </c>
      <c r="F50" s="14">
        <f t="shared" si="5"/>
        <v>37.25</v>
      </c>
      <c r="G50" s="14">
        <f t="shared" si="5"/>
        <v>42.38000000000001</v>
      </c>
      <c r="H50" s="14">
        <f t="shared" si="5"/>
        <v>42.24</v>
      </c>
      <c r="I50" s="14">
        <f t="shared" si="5"/>
        <v>42.71</v>
      </c>
      <c r="J50" s="14">
        <f t="shared" si="5"/>
        <v>42.27000000000001</v>
      </c>
      <c r="K50" s="14">
        <f>SUM(K30:K49)</f>
        <v>43.780000000000008</v>
      </c>
      <c r="L50" s="14">
        <f t="shared" si="5"/>
        <v>42.860000000000007</v>
      </c>
      <c r="M50" s="14">
        <f t="shared" si="5"/>
        <v>38.510000000000005</v>
      </c>
      <c r="N50" s="14">
        <f t="shared" si="5"/>
        <v>45.41</v>
      </c>
      <c r="O50" s="15">
        <f t="shared" si="3"/>
        <v>42.02600000000001</v>
      </c>
      <c r="P50" s="15">
        <f t="shared" si="4"/>
        <v>2.0409385096077743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H26" sqref="H26:P26"/>
    </sheetView>
  </sheetViews>
  <sheetFormatPr defaultRowHeight="15" x14ac:dyDescent="0.25"/>
  <cols>
    <col min="1" max="1" width="5.5703125" customWidth="1"/>
    <col min="2" max="2" width="56.42578125" bestFit="1" customWidth="1"/>
    <col min="3" max="7" width="10" bestFit="1" customWidth="1"/>
    <col min="8" max="8" width="9" bestFit="1" customWidth="1"/>
    <col min="9" max="12" width="10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50</v>
      </c>
    </row>
    <row r="2" spans="1:16" s="3" customFormat="1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14</v>
      </c>
      <c r="D3">
        <v>13</v>
      </c>
      <c r="E3">
        <v>13.5</v>
      </c>
      <c r="F3">
        <v>13.5</v>
      </c>
      <c r="G3">
        <v>13</v>
      </c>
      <c r="H3">
        <v>13</v>
      </c>
      <c r="I3">
        <v>13</v>
      </c>
      <c r="J3">
        <v>13</v>
      </c>
      <c r="K3">
        <v>12</v>
      </c>
      <c r="L3">
        <v>14</v>
      </c>
      <c r="M3">
        <v>15</v>
      </c>
      <c r="O3" s="15">
        <f>AVERAGE(I3:M3)</f>
        <v>13.4</v>
      </c>
      <c r="P3" s="15">
        <f>STDEV(I3:M3)</f>
        <v>1.1401754250991378</v>
      </c>
    </row>
    <row r="4" spans="1:16" x14ac:dyDescent="0.25">
      <c r="A4" t="s">
        <v>12</v>
      </c>
      <c r="B4" s="1" t="s">
        <v>16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O4" s="15">
        <f t="shared" ref="O4:O26" si="0">AVERAGE(I4:M4)</f>
        <v>0</v>
      </c>
      <c r="P4" s="15">
        <f t="shared" ref="P4:P25" si="1">STDEV(I4:M4)</f>
        <v>0</v>
      </c>
    </row>
    <row r="5" spans="1:16" x14ac:dyDescent="0.25">
      <c r="A5" t="s">
        <v>12</v>
      </c>
      <c r="B5" s="1" t="s">
        <v>17</v>
      </c>
      <c r="C5">
        <v>0</v>
      </c>
      <c r="D5">
        <v>0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O5" s="15">
        <f t="shared" si="0"/>
        <v>0</v>
      </c>
      <c r="P5" s="15">
        <f t="shared" si="1"/>
        <v>0</v>
      </c>
    </row>
    <row r="6" spans="1:16" x14ac:dyDescent="0.25">
      <c r="A6" t="s">
        <v>12</v>
      </c>
      <c r="B6" s="1" t="s">
        <v>18</v>
      </c>
      <c r="C6">
        <v>1</v>
      </c>
      <c r="D6">
        <v>3</v>
      </c>
      <c r="E6">
        <v>3</v>
      </c>
      <c r="F6">
        <v>2</v>
      </c>
      <c r="G6">
        <v>1</v>
      </c>
      <c r="H6">
        <v>0</v>
      </c>
      <c r="I6">
        <v>1</v>
      </c>
      <c r="J6">
        <v>2</v>
      </c>
      <c r="K6">
        <v>2.5</v>
      </c>
      <c r="L6">
        <v>2.5</v>
      </c>
      <c r="M6">
        <v>3</v>
      </c>
      <c r="O6" s="15">
        <f t="shared" si="0"/>
        <v>2.2000000000000002</v>
      </c>
      <c r="P6" s="15">
        <f t="shared" si="1"/>
        <v>0.75828754440515522</v>
      </c>
    </row>
    <row r="7" spans="1:16" x14ac:dyDescent="0.25">
      <c r="A7" t="s">
        <v>12</v>
      </c>
      <c r="B7" s="2" t="s">
        <v>15</v>
      </c>
      <c r="C7">
        <v>12.4</v>
      </c>
      <c r="D7">
        <v>12</v>
      </c>
      <c r="E7">
        <v>13</v>
      </c>
      <c r="F7">
        <v>12.1</v>
      </c>
      <c r="G7">
        <v>12.5</v>
      </c>
      <c r="H7">
        <v>12.5</v>
      </c>
      <c r="I7">
        <v>11.9</v>
      </c>
      <c r="J7">
        <v>12.6</v>
      </c>
      <c r="K7">
        <v>11.7</v>
      </c>
      <c r="L7">
        <v>13.5</v>
      </c>
      <c r="M7">
        <v>14.6</v>
      </c>
      <c r="O7" s="15">
        <f t="shared" si="0"/>
        <v>12.86</v>
      </c>
      <c r="P7" s="15">
        <f t="shared" si="1"/>
        <v>1.20124934963562</v>
      </c>
    </row>
    <row r="8" spans="1:16" x14ac:dyDescent="0.25">
      <c r="A8" t="s">
        <v>12</v>
      </c>
      <c r="B8" s="2" t="s">
        <v>19</v>
      </c>
      <c r="C8">
        <v>0</v>
      </c>
      <c r="D8">
        <v>0</v>
      </c>
      <c r="E8">
        <v>0.3</v>
      </c>
      <c r="F8">
        <v>0.2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1</v>
      </c>
      <c r="O8" s="15">
        <f t="shared" si="0"/>
        <v>0.2</v>
      </c>
      <c r="P8" s="15">
        <f t="shared" si="1"/>
        <v>0.44721359549995793</v>
      </c>
    </row>
    <row r="9" spans="1:16" x14ac:dyDescent="0.25">
      <c r="A9" t="s">
        <v>12</v>
      </c>
      <c r="B9" s="2" t="s">
        <v>20</v>
      </c>
      <c r="C9">
        <v>11.5</v>
      </c>
      <c r="D9">
        <v>11.3</v>
      </c>
      <c r="E9">
        <v>12.7</v>
      </c>
      <c r="F9">
        <v>10.3</v>
      </c>
      <c r="G9">
        <v>11.1</v>
      </c>
      <c r="H9">
        <v>10.9</v>
      </c>
      <c r="I9">
        <v>10.3</v>
      </c>
      <c r="J9">
        <v>9.9</v>
      </c>
      <c r="K9">
        <v>8.1999999999999993</v>
      </c>
      <c r="L9">
        <v>9.8000000000000007</v>
      </c>
      <c r="M9">
        <v>11.2</v>
      </c>
      <c r="O9" s="15">
        <f t="shared" si="0"/>
        <v>9.8800000000000008</v>
      </c>
      <c r="P9" s="15">
        <f t="shared" si="1"/>
        <v>1.089495295997188</v>
      </c>
    </row>
    <row r="10" spans="1:16" x14ac:dyDescent="0.25">
      <c r="A10" t="s">
        <v>12</v>
      </c>
      <c r="B10" s="2" t="s">
        <v>21</v>
      </c>
      <c r="C10">
        <v>344</v>
      </c>
      <c r="D10">
        <v>334</v>
      </c>
      <c r="E10">
        <v>209</v>
      </c>
      <c r="F10">
        <v>273</v>
      </c>
      <c r="G10">
        <v>253</v>
      </c>
      <c r="H10">
        <v>304</v>
      </c>
      <c r="I10">
        <v>424</v>
      </c>
      <c r="J10">
        <v>462</v>
      </c>
      <c r="K10">
        <v>471</v>
      </c>
      <c r="L10">
        <v>599</v>
      </c>
      <c r="M10">
        <v>613</v>
      </c>
      <c r="O10" s="15">
        <f t="shared" si="0"/>
        <v>513.79999999999995</v>
      </c>
      <c r="P10" s="15">
        <f t="shared" si="1"/>
        <v>86.137680488854656</v>
      </c>
    </row>
    <row r="11" spans="1:16" x14ac:dyDescent="0.25">
      <c r="A11" t="s">
        <v>12</v>
      </c>
      <c r="B11" s="2" t="s">
        <v>22</v>
      </c>
      <c r="C11">
        <v>234</v>
      </c>
      <c r="D11">
        <v>191</v>
      </c>
      <c r="E11">
        <v>199</v>
      </c>
      <c r="F11">
        <v>185</v>
      </c>
      <c r="G11">
        <v>163</v>
      </c>
      <c r="H11">
        <v>243</v>
      </c>
      <c r="I11">
        <v>189</v>
      </c>
      <c r="J11">
        <v>262.5</v>
      </c>
      <c r="K11">
        <v>206.5</v>
      </c>
      <c r="L11">
        <v>301</v>
      </c>
      <c r="M11">
        <v>173</v>
      </c>
      <c r="O11" s="15">
        <f t="shared" si="0"/>
        <v>226.4</v>
      </c>
      <c r="P11" s="15">
        <f t="shared" si="1"/>
        <v>53.653285081157918</v>
      </c>
    </row>
    <row r="12" spans="1:16" x14ac:dyDescent="0.25">
      <c r="A12" t="s">
        <v>12</v>
      </c>
      <c r="B12" s="2" t="s">
        <v>23</v>
      </c>
      <c r="C12">
        <v>596.5</v>
      </c>
      <c r="D12">
        <v>535</v>
      </c>
      <c r="E12">
        <v>408</v>
      </c>
      <c r="F12">
        <v>459.5</v>
      </c>
      <c r="G12">
        <v>431</v>
      </c>
      <c r="H12">
        <v>550</v>
      </c>
      <c r="I12">
        <v>620</v>
      </c>
      <c r="J12">
        <v>736.5</v>
      </c>
      <c r="K12">
        <v>678.5</v>
      </c>
      <c r="L12">
        <v>913</v>
      </c>
      <c r="M12">
        <v>786</v>
      </c>
      <c r="O12" s="15">
        <f t="shared" si="0"/>
        <v>746.8</v>
      </c>
      <c r="P12" s="15">
        <f t="shared" si="1"/>
        <v>111.81267817202105</v>
      </c>
    </row>
    <row r="13" spans="1:16" x14ac:dyDescent="0.25">
      <c r="A13" t="s">
        <v>12</v>
      </c>
      <c r="B13" s="2" t="s">
        <v>24</v>
      </c>
      <c r="C13">
        <v>7</v>
      </c>
      <c r="D13">
        <v>6</v>
      </c>
      <c r="E13">
        <v>6</v>
      </c>
      <c r="F13">
        <v>6</v>
      </c>
      <c r="G13">
        <v>2</v>
      </c>
      <c r="H13">
        <v>5</v>
      </c>
      <c r="I13">
        <v>8</v>
      </c>
      <c r="J13">
        <v>15</v>
      </c>
      <c r="K13">
        <v>18</v>
      </c>
      <c r="L13">
        <v>27</v>
      </c>
      <c r="M13">
        <v>34</v>
      </c>
      <c r="O13" s="15">
        <f t="shared" si="0"/>
        <v>20.399999999999999</v>
      </c>
      <c r="P13" s="15">
        <f t="shared" si="1"/>
        <v>10.212737145349427</v>
      </c>
    </row>
    <row r="14" spans="1:16" x14ac:dyDescent="0.25">
      <c r="A14" t="s">
        <v>12</v>
      </c>
      <c r="B14" s="2" t="s">
        <v>27</v>
      </c>
      <c r="C14">
        <v>0.3</v>
      </c>
      <c r="D14">
        <v>0.3</v>
      </c>
      <c r="E14">
        <v>0.2</v>
      </c>
      <c r="F14">
        <v>0.2</v>
      </c>
      <c r="G14">
        <v>0.1</v>
      </c>
      <c r="H14">
        <v>0.2</v>
      </c>
      <c r="I14">
        <v>0.3</v>
      </c>
      <c r="J14">
        <v>0.5</v>
      </c>
      <c r="K14">
        <v>0.5</v>
      </c>
      <c r="L14">
        <v>0.7</v>
      </c>
      <c r="M14">
        <v>0.9</v>
      </c>
      <c r="O14" s="15">
        <f t="shared" si="0"/>
        <v>0.57999999999999996</v>
      </c>
      <c r="P14" s="15">
        <f t="shared" si="1"/>
        <v>0.22803508501982758</v>
      </c>
    </row>
    <row r="15" spans="1:16" x14ac:dyDescent="0.25">
      <c r="A15" t="s">
        <v>12</v>
      </c>
      <c r="B15" s="2" t="s">
        <v>25</v>
      </c>
      <c r="C15">
        <v>33</v>
      </c>
      <c r="D15">
        <v>31</v>
      </c>
      <c r="E15">
        <v>31</v>
      </c>
      <c r="F15">
        <v>29</v>
      </c>
      <c r="G15">
        <v>25</v>
      </c>
      <c r="H15">
        <v>28</v>
      </c>
      <c r="I15">
        <v>28</v>
      </c>
      <c r="J15">
        <v>29</v>
      </c>
      <c r="K15">
        <v>28</v>
      </c>
      <c r="L15">
        <v>31</v>
      </c>
      <c r="M15">
        <v>28</v>
      </c>
      <c r="O15" s="15">
        <f t="shared" si="0"/>
        <v>28.8</v>
      </c>
      <c r="P15" s="15">
        <f t="shared" si="1"/>
        <v>1.3038404810405297</v>
      </c>
    </row>
    <row r="16" spans="1:16" x14ac:dyDescent="0.25">
      <c r="A16" t="s">
        <v>12</v>
      </c>
      <c r="B16" s="2" t="s">
        <v>26</v>
      </c>
      <c r="C16">
        <v>33</v>
      </c>
      <c r="D16">
        <v>31</v>
      </c>
      <c r="E16">
        <v>31</v>
      </c>
      <c r="F16">
        <v>29</v>
      </c>
      <c r="G16">
        <v>25</v>
      </c>
      <c r="H16">
        <v>28</v>
      </c>
      <c r="I16">
        <v>28</v>
      </c>
      <c r="J16">
        <v>29</v>
      </c>
      <c r="K16">
        <v>28</v>
      </c>
      <c r="L16">
        <v>32</v>
      </c>
      <c r="M16">
        <v>28</v>
      </c>
      <c r="O16" s="15">
        <f t="shared" si="0"/>
        <v>29</v>
      </c>
      <c r="P16" s="15">
        <f t="shared" si="1"/>
        <v>1.7320508075688772</v>
      </c>
    </row>
    <row r="17" spans="1:16" x14ac:dyDescent="0.25">
      <c r="A17" t="s">
        <v>12</v>
      </c>
      <c r="B17" s="2" t="s">
        <v>28</v>
      </c>
      <c r="C17">
        <v>3.2</v>
      </c>
      <c r="D17">
        <v>3.2</v>
      </c>
      <c r="E17">
        <v>3.3</v>
      </c>
      <c r="F17">
        <v>3.2</v>
      </c>
      <c r="G17">
        <v>2.7</v>
      </c>
      <c r="H17">
        <v>3</v>
      </c>
      <c r="I17">
        <v>3</v>
      </c>
      <c r="J17">
        <v>3.3</v>
      </c>
      <c r="K17">
        <v>3.1</v>
      </c>
      <c r="L17">
        <v>3.4</v>
      </c>
      <c r="M17">
        <v>3.1</v>
      </c>
      <c r="O17" s="15">
        <f t="shared" si="0"/>
        <v>3.18</v>
      </c>
      <c r="P17" s="15">
        <f t="shared" si="1"/>
        <v>0.16431676725154976</v>
      </c>
    </row>
    <row r="18" spans="1:16" x14ac:dyDescent="0.25">
      <c r="A18" t="s">
        <v>13</v>
      </c>
      <c r="B18" s="2" t="s">
        <v>29</v>
      </c>
      <c r="C18">
        <v>1.5</v>
      </c>
      <c r="D18">
        <v>3.5</v>
      </c>
      <c r="E18">
        <v>1</v>
      </c>
      <c r="F18">
        <v>3.5</v>
      </c>
      <c r="G18">
        <v>0</v>
      </c>
      <c r="H18">
        <v>0.5</v>
      </c>
      <c r="I18">
        <v>1.5</v>
      </c>
      <c r="J18">
        <v>3</v>
      </c>
      <c r="K18">
        <v>8</v>
      </c>
      <c r="L18">
        <v>7</v>
      </c>
      <c r="M18">
        <v>8</v>
      </c>
      <c r="O18" s="15">
        <f t="shared" si="0"/>
        <v>5.5</v>
      </c>
      <c r="P18" s="15">
        <f t="shared" si="1"/>
        <v>3.0413812651491097</v>
      </c>
    </row>
    <row r="19" spans="1:16" x14ac:dyDescent="0.25">
      <c r="A19" t="s">
        <v>13</v>
      </c>
      <c r="B19" s="2" t="s">
        <v>30</v>
      </c>
      <c r="C19">
        <v>0.3</v>
      </c>
      <c r="D19">
        <v>0.6</v>
      </c>
      <c r="E19">
        <v>0.2</v>
      </c>
      <c r="F19">
        <v>0.6</v>
      </c>
      <c r="G19">
        <v>0</v>
      </c>
      <c r="H19">
        <v>0.1</v>
      </c>
      <c r="I19">
        <v>0.2</v>
      </c>
      <c r="J19">
        <v>0.4</v>
      </c>
      <c r="K19">
        <v>0.9</v>
      </c>
      <c r="L19">
        <v>0.7</v>
      </c>
      <c r="M19">
        <v>0.8</v>
      </c>
      <c r="O19" s="15">
        <f t="shared" si="0"/>
        <v>0.6</v>
      </c>
      <c r="P19" s="15">
        <f t="shared" si="1"/>
        <v>0.29154759474226505</v>
      </c>
    </row>
    <row r="20" spans="1:16" x14ac:dyDescent="0.25">
      <c r="A20" t="s">
        <v>13</v>
      </c>
      <c r="B20" s="2" t="s">
        <v>32</v>
      </c>
      <c r="C20">
        <v>0</v>
      </c>
      <c r="D20">
        <v>2</v>
      </c>
      <c r="E20">
        <v>3</v>
      </c>
      <c r="F20">
        <v>6</v>
      </c>
      <c r="G20">
        <v>4</v>
      </c>
      <c r="H20">
        <v>1</v>
      </c>
      <c r="I20">
        <v>1</v>
      </c>
      <c r="J20">
        <v>3</v>
      </c>
      <c r="K20">
        <v>1</v>
      </c>
      <c r="L20">
        <v>4</v>
      </c>
      <c r="M20">
        <v>1</v>
      </c>
      <c r="O20" s="15">
        <f t="shared" si="0"/>
        <v>2</v>
      </c>
      <c r="P20" s="15">
        <f t="shared" si="1"/>
        <v>1.4142135623730951</v>
      </c>
    </row>
    <row r="21" spans="1:16" x14ac:dyDescent="0.25">
      <c r="A21" t="s">
        <v>13</v>
      </c>
      <c r="B21" s="2" t="s">
        <v>31</v>
      </c>
      <c r="C21">
        <v>5</v>
      </c>
      <c r="D21">
        <v>4</v>
      </c>
      <c r="E21">
        <v>4</v>
      </c>
      <c r="F21">
        <v>6</v>
      </c>
      <c r="G21">
        <v>3</v>
      </c>
      <c r="H21">
        <v>1</v>
      </c>
      <c r="I21">
        <v>5</v>
      </c>
      <c r="J21">
        <v>4</v>
      </c>
      <c r="K21">
        <v>5</v>
      </c>
      <c r="L21">
        <v>3</v>
      </c>
      <c r="M21">
        <v>7</v>
      </c>
      <c r="O21" s="15">
        <f t="shared" si="0"/>
        <v>4.8</v>
      </c>
      <c r="P21" s="15">
        <f t="shared" si="1"/>
        <v>1.4832396974191324</v>
      </c>
    </row>
    <row r="22" spans="1:16" x14ac:dyDescent="0.25">
      <c r="A22" t="s">
        <v>13</v>
      </c>
      <c r="B22" s="2" t="s">
        <v>33</v>
      </c>
      <c r="C22">
        <v>5</v>
      </c>
      <c r="D22">
        <v>6</v>
      </c>
      <c r="E22">
        <v>7</v>
      </c>
      <c r="F22">
        <v>12</v>
      </c>
      <c r="G22">
        <v>7</v>
      </c>
      <c r="H22">
        <v>2</v>
      </c>
      <c r="I22">
        <v>6</v>
      </c>
      <c r="J22">
        <v>7</v>
      </c>
      <c r="K22">
        <v>6</v>
      </c>
      <c r="L22">
        <v>7</v>
      </c>
      <c r="M22">
        <v>8</v>
      </c>
      <c r="O22" s="15">
        <f t="shared" si="0"/>
        <v>6.8</v>
      </c>
      <c r="P22" s="15">
        <f t="shared" si="1"/>
        <v>0.83666002653407723</v>
      </c>
    </row>
    <row r="23" spans="1:16" x14ac:dyDescent="0.25">
      <c r="A23" t="s">
        <v>13</v>
      </c>
      <c r="B23" s="2" t="s">
        <v>34</v>
      </c>
      <c r="C23">
        <v>2.5</v>
      </c>
      <c r="D23">
        <v>2.6</v>
      </c>
      <c r="E23">
        <v>3</v>
      </c>
      <c r="F23">
        <v>5.0999999999999996</v>
      </c>
      <c r="G23">
        <v>3.1</v>
      </c>
      <c r="H23">
        <v>1</v>
      </c>
      <c r="I23">
        <v>2.6</v>
      </c>
      <c r="J23">
        <v>3.4</v>
      </c>
      <c r="K23">
        <v>2.9</v>
      </c>
      <c r="L23">
        <v>3.4</v>
      </c>
      <c r="M23">
        <v>3.7</v>
      </c>
      <c r="O23" s="15">
        <f t="shared" si="0"/>
        <v>3.2</v>
      </c>
      <c r="P23" s="15">
        <f t="shared" si="1"/>
        <v>0.44158804331639268</v>
      </c>
    </row>
    <row r="24" spans="1:16" x14ac:dyDescent="0.25">
      <c r="A24" t="s">
        <v>12</v>
      </c>
      <c r="B24" s="2" t="s">
        <v>35</v>
      </c>
      <c r="C24">
        <v>4037424.6</v>
      </c>
      <c r="D24">
        <v>5054726.5999999996</v>
      </c>
      <c r="E24">
        <v>1484619.4</v>
      </c>
      <c r="F24">
        <v>536249.9</v>
      </c>
      <c r="G24">
        <v>2949158.7</v>
      </c>
      <c r="H24">
        <v>1770515.7</v>
      </c>
      <c r="I24">
        <v>955311.9</v>
      </c>
      <c r="J24">
        <v>1012681.5</v>
      </c>
      <c r="K24">
        <v>1331211</v>
      </c>
      <c r="L24">
        <v>1873896</v>
      </c>
      <c r="M24">
        <v>2169441</v>
      </c>
      <c r="O24" s="16">
        <f t="shared" si="0"/>
        <v>1468508.28</v>
      </c>
      <c r="P24" s="16">
        <f t="shared" si="1"/>
        <v>535174.03767350921</v>
      </c>
    </row>
    <row r="25" spans="1:16" x14ac:dyDescent="0.25">
      <c r="A25" t="s">
        <v>12</v>
      </c>
      <c r="B25" s="2" t="s">
        <v>36</v>
      </c>
      <c r="C25">
        <v>1961784.5</v>
      </c>
      <c r="D25">
        <v>1205407.1000000001</v>
      </c>
      <c r="E25">
        <v>814936</v>
      </c>
      <c r="F25">
        <v>1945950.5</v>
      </c>
      <c r="G25">
        <v>864539</v>
      </c>
      <c r="H25">
        <v>1070564.1000000001</v>
      </c>
      <c r="I25">
        <v>923008.5</v>
      </c>
      <c r="J25">
        <v>1660146</v>
      </c>
      <c r="K25">
        <v>1637801.5</v>
      </c>
      <c r="L25">
        <v>1168294.3999999999</v>
      </c>
      <c r="M25">
        <v>1914011</v>
      </c>
      <c r="O25" s="16">
        <f t="shared" si="0"/>
        <v>1460652.28</v>
      </c>
      <c r="P25" s="16">
        <f t="shared" si="1"/>
        <v>403499.59220452292</v>
      </c>
    </row>
    <row r="26" spans="1:16" x14ac:dyDescent="0.25">
      <c r="H26" s="16">
        <f>SUM(H24:H25)</f>
        <v>2841079.8</v>
      </c>
      <c r="I26" s="16">
        <f t="shared" ref="I26:M26" si="2">SUM(I24:I25)</f>
        <v>1878320.4</v>
      </c>
      <c r="J26" s="16">
        <f t="shared" si="2"/>
        <v>2672827.5</v>
      </c>
      <c r="K26" s="16">
        <f t="shared" si="2"/>
        <v>2969012.5</v>
      </c>
      <c r="L26" s="16">
        <f t="shared" si="2"/>
        <v>3042190.4</v>
      </c>
      <c r="M26" s="16">
        <f t="shared" si="2"/>
        <v>4083452</v>
      </c>
      <c r="O26" s="16">
        <f t="shared" si="0"/>
        <v>2929160.56</v>
      </c>
      <c r="P26" s="16">
        <f>STDEV(I26:M26)</f>
        <v>793209.35600685561</v>
      </c>
    </row>
    <row r="27" spans="1:16" x14ac:dyDescent="0.25">
      <c r="B27" t="s">
        <v>53</v>
      </c>
      <c r="M27">
        <f>('Plant Path'!M13+'Plant Path'!M16)/'Plant Path'!M7</f>
        <v>4.2465753424657535</v>
      </c>
    </row>
    <row r="28" spans="1:16" x14ac:dyDescent="0.25">
      <c r="B28" t="s">
        <v>54</v>
      </c>
      <c r="M28">
        <f>M12/M7</f>
        <v>53.835616438356169</v>
      </c>
    </row>
    <row r="30" spans="1:16" x14ac:dyDescent="0.25">
      <c r="B30" t="s">
        <v>58</v>
      </c>
      <c r="D30" s="7">
        <v>10.07</v>
      </c>
      <c r="E30" s="7">
        <v>10.02</v>
      </c>
      <c r="F30" s="7">
        <v>9</v>
      </c>
      <c r="G30" s="7">
        <v>8.39</v>
      </c>
      <c r="H30" s="7">
        <v>8.68</v>
      </c>
      <c r="I30" s="7">
        <v>7.53</v>
      </c>
      <c r="J30" s="7">
        <v>7.44</v>
      </c>
      <c r="K30" s="7">
        <v>8.2899999999999991</v>
      </c>
      <c r="L30" s="7">
        <v>8.5</v>
      </c>
      <c r="M30" s="7">
        <v>7.75</v>
      </c>
      <c r="N30" s="7">
        <v>9.01</v>
      </c>
      <c r="O30" s="15">
        <f>AVERAGE(I30:M30)</f>
        <v>7.9019999999999992</v>
      </c>
      <c r="P30" s="15">
        <f>STDEV(I30:M30)</f>
        <v>0.46986168177454068</v>
      </c>
    </row>
    <row r="31" spans="1:16" x14ac:dyDescent="0.25">
      <c r="B31" t="s">
        <v>59</v>
      </c>
      <c r="D31" s="7">
        <v>5.04</v>
      </c>
      <c r="E31" s="7">
        <v>4.51</v>
      </c>
      <c r="F31" s="7">
        <v>4.47</v>
      </c>
      <c r="G31" s="7">
        <v>3.06</v>
      </c>
      <c r="H31" s="7">
        <v>4.0599999999999996</v>
      </c>
      <c r="I31" s="7">
        <v>4.8099999999999996</v>
      </c>
      <c r="J31" s="7">
        <v>5.5</v>
      </c>
      <c r="K31" s="7">
        <v>5.38</v>
      </c>
      <c r="L31" s="7">
        <v>5.32</v>
      </c>
      <c r="M31" s="7">
        <v>5.9</v>
      </c>
      <c r="N31" s="7">
        <v>5.9</v>
      </c>
      <c r="O31" s="15">
        <f t="shared" ref="O31:O50" si="3">AVERAGE(I31:M31)</f>
        <v>5.3819999999999997</v>
      </c>
      <c r="P31" s="15">
        <f t="shared" ref="P31:P50" si="4">STDEV(I31:M31)</f>
        <v>0.39156097864828182</v>
      </c>
    </row>
    <row r="32" spans="1:16" x14ac:dyDescent="0.25">
      <c r="B32" t="s">
        <v>60</v>
      </c>
      <c r="D32" s="7">
        <v>11.97</v>
      </c>
      <c r="E32" s="7">
        <v>10.87</v>
      </c>
      <c r="F32" s="7">
        <v>10.87</v>
      </c>
      <c r="G32" s="7">
        <v>4.4400000000000004</v>
      </c>
      <c r="H32" s="7">
        <v>3.85</v>
      </c>
      <c r="I32" s="7">
        <v>2.81</v>
      </c>
      <c r="J32" s="7">
        <v>3.54</v>
      </c>
      <c r="K32" s="7">
        <v>4.37</v>
      </c>
      <c r="L32" s="7">
        <v>4.75</v>
      </c>
      <c r="M32" s="7">
        <v>4.46</v>
      </c>
      <c r="N32" s="7">
        <v>3.75</v>
      </c>
      <c r="O32" s="15">
        <f t="shared" si="3"/>
        <v>3.9859999999999998</v>
      </c>
      <c r="P32" s="15">
        <f t="shared" si="4"/>
        <v>0.79651114242049481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1.75</v>
      </c>
      <c r="E34" s="7">
        <v>1.7</v>
      </c>
      <c r="F34" s="7">
        <v>1.7</v>
      </c>
      <c r="G34" s="7">
        <v>1.7</v>
      </c>
      <c r="H34" s="7">
        <v>1.7</v>
      </c>
      <c r="I34" s="7">
        <v>1.7</v>
      </c>
      <c r="J34" s="7">
        <v>1.7</v>
      </c>
      <c r="K34" s="7">
        <v>1.7</v>
      </c>
      <c r="L34" s="7">
        <v>1.7</v>
      </c>
      <c r="M34" s="7">
        <v>1.7</v>
      </c>
      <c r="N34" s="7">
        <v>1.7</v>
      </c>
      <c r="O34" s="15">
        <f t="shared" si="3"/>
        <v>1.7</v>
      </c>
      <c r="P34" s="15">
        <f t="shared" si="4"/>
        <v>0</v>
      </c>
    </row>
    <row r="35" spans="2:16" x14ac:dyDescent="0.25">
      <c r="B35" t="s">
        <v>79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0.75</v>
      </c>
      <c r="O35" s="15">
        <f t="shared" si="3"/>
        <v>0</v>
      </c>
      <c r="P35" s="15">
        <f t="shared" si="4"/>
        <v>0</v>
      </c>
    </row>
    <row r="36" spans="2:16" x14ac:dyDescent="0.25">
      <c r="B36" t="s">
        <v>80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15">
        <f t="shared" si="3"/>
        <v>0</v>
      </c>
      <c r="P37" s="15">
        <f t="shared" si="4"/>
        <v>0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1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0.2</v>
      </c>
      <c r="P38" s="15">
        <f t="shared" si="4"/>
        <v>0.44721359549995793</v>
      </c>
    </row>
    <row r="39" spans="2:16" x14ac:dyDescent="0.25">
      <c r="B39" t="s">
        <v>83</v>
      </c>
      <c r="D39" s="7">
        <v>1.99</v>
      </c>
      <c r="E39" s="7">
        <v>2.0499999999999998</v>
      </c>
      <c r="F39" s="7">
        <v>2.2000000000000002</v>
      </c>
      <c r="G39" s="7">
        <v>2.9</v>
      </c>
      <c r="H39" s="7">
        <v>2.86</v>
      </c>
      <c r="I39" s="7">
        <v>2.64</v>
      </c>
      <c r="J39" s="7">
        <v>2.11</v>
      </c>
      <c r="K39" s="7">
        <v>2.2999999999999998</v>
      </c>
      <c r="L39" s="7">
        <v>3</v>
      </c>
      <c r="M39" s="7">
        <v>3.75</v>
      </c>
      <c r="N39" s="7">
        <v>3.75</v>
      </c>
      <c r="O39" s="15">
        <f t="shared" si="3"/>
        <v>2.7600000000000002</v>
      </c>
      <c r="P39" s="15">
        <f t="shared" si="4"/>
        <v>0.64926881951930981</v>
      </c>
    </row>
    <row r="40" spans="2:16" x14ac:dyDescent="0.25">
      <c r="B40" t="s">
        <v>84</v>
      </c>
      <c r="D40" s="7">
        <v>0.89</v>
      </c>
      <c r="E40" s="7">
        <v>0.89</v>
      </c>
      <c r="F40" s="7">
        <v>0.89</v>
      </c>
      <c r="G40" s="7">
        <v>0.8</v>
      </c>
      <c r="H40" s="7">
        <v>0.8</v>
      </c>
      <c r="I40" s="7">
        <v>0.8</v>
      </c>
      <c r="J40" s="7">
        <v>1</v>
      </c>
      <c r="K40" s="7">
        <v>0.9</v>
      </c>
      <c r="L40" s="7">
        <v>0.9</v>
      </c>
      <c r="M40" s="7">
        <v>0.9</v>
      </c>
      <c r="N40" s="7">
        <v>0.9</v>
      </c>
      <c r="O40" s="15">
        <f t="shared" si="3"/>
        <v>0.9</v>
      </c>
      <c r="P40" s="15">
        <f t="shared" si="4"/>
        <v>7.0710678118654738E-2</v>
      </c>
    </row>
    <row r="41" spans="2:16" x14ac:dyDescent="0.25">
      <c r="B41" t="s">
        <v>85</v>
      </c>
      <c r="D41" s="7">
        <v>0.38</v>
      </c>
      <c r="E41" s="7">
        <v>0.51</v>
      </c>
      <c r="F41" s="7">
        <v>0.51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15">
        <f t="shared" si="3"/>
        <v>0</v>
      </c>
      <c r="P41" s="15">
        <f t="shared" si="4"/>
        <v>0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5">
        <f t="shared" si="3"/>
        <v>0</v>
      </c>
      <c r="P43" s="15">
        <f t="shared" si="4"/>
        <v>0</v>
      </c>
    </row>
    <row r="44" spans="2:16" x14ac:dyDescent="0.25">
      <c r="B44" t="s">
        <v>57</v>
      </c>
      <c r="D44" s="7">
        <v>0</v>
      </c>
      <c r="E44" s="7">
        <v>0</v>
      </c>
      <c r="F44" s="7">
        <v>0</v>
      </c>
      <c r="G44" s="7">
        <v>1</v>
      </c>
      <c r="H44" s="7">
        <v>1</v>
      </c>
      <c r="I44" s="7">
        <v>1</v>
      </c>
      <c r="J44" s="7">
        <v>1</v>
      </c>
      <c r="K44" s="7">
        <v>1</v>
      </c>
      <c r="L44" s="7">
        <v>1</v>
      </c>
      <c r="M44" s="7">
        <v>1</v>
      </c>
      <c r="N44" s="7">
        <v>1</v>
      </c>
      <c r="O44" s="15">
        <f t="shared" si="3"/>
        <v>1</v>
      </c>
      <c r="P44" s="15">
        <f t="shared" si="4"/>
        <v>0</v>
      </c>
    </row>
    <row r="45" spans="2:16" x14ac:dyDescent="0.25">
      <c r="B45" t="s">
        <v>61</v>
      </c>
      <c r="D45" s="7">
        <v>1.1200000000000001</v>
      </c>
      <c r="E45" s="7">
        <v>1.04</v>
      </c>
      <c r="F45" s="7">
        <v>3.39</v>
      </c>
      <c r="G45" s="7">
        <v>0.8</v>
      </c>
      <c r="H45" s="7">
        <v>1.55</v>
      </c>
      <c r="I45" s="7">
        <v>1.92</v>
      </c>
      <c r="J45" s="7">
        <v>1.54</v>
      </c>
      <c r="K45" s="7">
        <v>1.5</v>
      </c>
      <c r="L45" s="7">
        <v>0.5</v>
      </c>
      <c r="M45" s="7">
        <v>1.1499999999999999</v>
      </c>
      <c r="N45" s="7">
        <v>0.75</v>
      </c>
      <c r="O45" s="15">
        <f t="shared" si="3"/>
        <v>1.3219999999999998</v>
      </c>
      <c r="P45" s="15">
        <f t="shared" si="4"/>
        <v>0.53434071527444027</v>
      </c>
    </row>
    <row r="46" spans="2:16" x14ac:dyDescent="0.25">
      <c r="B46" t="s">
        <v>62</v>
      </c>
      <c r="D46" s="7">
        <v>19.170000000000002</v>
      </c>
      <c r="E46" s="7">
        <v>18.760000000000002</v>
      </c>
      <c r="F46" s="7">
        <v>12.99</v>
      </c>
      <c r="G46" s="7">
        <v>9.2100000000000009</v>
      </c>
      <c r="H46" s="7">
        <v>7.89</v>
      </c>
      <c r="I46" s="7">
        <v>8.2899999999999991</v>
      </c>
      <c r="J46" s="7">
        <v>8.32</v>
      </c>
      <c r="K46" s="7">
        <v>8.1199999999999992</v>
      </c>
      <c r="L46" s="7">
        <v>6.08</v>
      </c>
      <c r="M46" s="7">
        <v>11.67</v>
      </c>
      <c r="N46" s="7">
        <v>11.82</v>
      </c>
      <c r="O46" s="15">
        <f t="shared" si="3"/>
        <v>8.4959999999999987</v>
      </c>
      <c r="P46" s="15">
        <f t="shared" si="4"/>
        <v>2.0078670274697021</v>
      </c>
    </row>
    <row r="47" spans="2:16" x14ac:dyDescent="0.25">
      <c r="B47" t="s">
        <v>63</v>
      </c>
      <c r="D47" s="7">
        <v>0.5</v>
      </c>
      <c r="E47" s="7">
        <v>0.6</v>
      </c>
      <c r="F47" s="7">
        <v>0.6</v>
      </c>
      <c r="G47" s="7">
        <v>1.2</v>
      </c>
      <c r="H47" s="7">
        <v>0.7</v>
      </c>
      <c r="I47" s="7">
        <v>1.36</v>
      </c>
      <c r="J47" s="7">
        <v>1.7</v>
      </c>
      <c r="K47" s="7">
        <v>0.1</v>
      </c>
      <c r="L47" s="7">
        <v>0.1</v>
      </c>
      <c r="M47" s="7">
        <v>0.1</v>
      </c>
      <c r="N47" s="7">
        <v>0.1</v>
      </c>
      <c r="O47" s="15">
        <f t="shared" si="3"/>
        <v>0.67200000000000004</v>
      </c>
      <c r="P47" s="15">
        <f t="shared" si="4"/>
        <v>0.79241403319224468</v>
      </c>
    </row>
    <row r="48" spans="2:16" x14ac:dyDescent="0.25">
      <c r="B48" t="s">
        <v>74</v>
      </c>
      <c r="D48" s="7">
        <v>7</v>
      </c>
      <c r="E48" s="7">
        <v>9.5</v>
      </c>
      <c r="F48" s="7">
        <v>7</v>
      </c>
      <c r="G48" s="7">
        <v>6.63</v>
      </c>
      <c r="H48" s="7">
        <v>6.25</v>
      </c>
      <c r="I48" s="7">
        <v>9.17</v>
      </c>
      <c r="J48" s="7">
        <v>8.67</v>
      </c>
      <c r="K48" s="7">
        <v>5</v>
      </c>
      <c r="L48" s="7">
        <v>10.24</v>
      </c>
      <c r="M48" s="7">
        <v>8.2200000000000006</v>
      </c>
      <c r="N48" s="7">
        <v>14.63</v>
      </c>
      <c r="O48" s="15">
        <f t="shared" si="3"/>
        <v>8.26</v>
      </c>
      <c r="P48" s="15">
        <f t="shared" si="4"/>
        <v>1.9714081261879786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59.879999999999995</v>
      </c>
      <c r="E50" s="7">
        <f t="shared" ref="E50:N50" si="5">SUM(E30:E49)</f>
        <v>60.45</v>
      </c>
      <c r="F50" s="7">
        <f t="shared" si="5"/>
        <v>53.62</v>
      </c>
      <c r="G50" s="7">
        <f t="shared" si="5"/>
        <v>40.130000000000003</v>
      </c>
      <c r="H50" s="7">
        <f t="shared" si="5"/>
        <v>39.340000000000003</v>
      </c>
      <c r="I50" s="7">
        <f t="shared" si="5"/>
        <v>43.03</v>
      </c>
      <c r="J50" s="7">
        <f t="shared" si="5"/>
        <v>42.52</v>
      </c>
      <c r="K50" s="7">
        <f t="shared" si="5"/>
        <v>38.659999999999997</v>
      </c>
      <c r="L50" s="7">
        <f t="shared" si="5"/>
        <v>42.09</v>
      </c>
      <c r="M50" s="7">
        <f t="shared" si="5"/>
        <v>46.599999999999994</v>
      </c>
      <c r="N50" s="7">
        <f t="shared" si="5"/>
        <v>54.06</v>
      </c>
      <c r="O50" s="15">
        <f t="shared" si="3"/>
        <v>42.58</v>
      </c>
      <c r="P50" s="15">
        <f t="shared" si="4"/>
        <v>2.8272336302470644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0"/>
  <sheetViews>
    <sheetView workbookViewId="0">
      <selection activeCell="O32" sqref="O32"/>
    </sheetView>
  </sheetViews>
  <sheetFormatPr defaultRowHeight="15" x14ac:dyDescent="0.25"/>
  <cols>
    <col min="1" max="1" width="5.5703125" customWidth="1"/>
    <col min="2" max="2" width="56.42578125" bestFit="1" customWidth="1"/>
    <col min="3" max="4" width="9" bestFit="1" customWidth="1"/>
    <col min="5" max="5" width="10" bestFit="1" customWidth="1"/>
    <col min="6" max="6" width="9" bestFit="1" customWidth="1"/>
    <col min="7" max="8" width="10" bestFit="1" customWidth="1"/>
    <col min="9" max="9" width="9" bestFit="1" customWidth="1"/>
    <col min="10" max="12" width="10" bestFit="1" customWidth="1"/>
    <col min="15" max="15" width="9.5703125" bestFit="1" customWidth="1"/>
    <col min="16" max="16" width="11.42578125" customWidth="1"/>
  </cols>
  <sheetData>
    <row r="1" spans="1:16" ht="26.25" x14ac:dyDescent="0.4">
      <c r="A1" s="4" t="s">
        <v>51</v>
      </c>
    </row>
    <row r="2" spans="1:16" s="3" customFormat="1" x14ac:dyDescent="0.25">
      <c r="A2" s="3" t="s">
        <v>0</v>
      </c>
      <c r="B2" s="3" t="s">
        <v>37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69</v>
      </c>
      <c r="O2" s="3" t="s">
        <v>88</v>
      </c>
      <c r="P2" s="3" t="s">
        <v>89</v>
      </c>
    </row>
    <row r="3" spans="1:16" x14ac:dyDescent="0.25">
      <c r="A3" t="s">
        <v>12</v>
      </c>
      <c r="B3" s="1" t="s">
        <v>14</v>
      </c>
      <c r="C3">
        <v>19.5</v>
      </c>
      <c r="D3">
        <v>19.5</v>
      </c>
      <c r="E3">
        <v>18.5</v>
      </c>
      <c r="F3">
        <v>18.5</v>
      </c>
      <c r="G3">
        <v>17.5</v>
      </c>
      <c r="H3">
        <v>17.5</v>
      </c>
      <c r="I3">
        <v>17</v>
      </c>
      <c r="J3">
        <v>17</v>
      </c>
      <c r="K3">
        <v>17</v>
      </c>
      <c r="L3">
        <v>15</v>
      </c>
      <c r="M3">
        <v>14</v>
      </c>
      <c r="O3" s="15">
        <f>AVERAGE(I3:M3)</f>
        <v>16</v>
      </c>
      <c r="P3" s="15">
        <f>STDEV(I3:M3)</f>
        <v>1.4142135623730951</v>
      </c>
    </row>
    <row r="4" spans="1:16" x14ac:dyDescent="0.25">
      <c r="A4" t="s">
        <v>12</v>
      </c>
      <c r="B4" s="1" t="s">
        <v>16</v>
      </c>
      <c r="C4">
        <v>0</v>
      </c>
      <c r="D4">
        <v>1</v>
      </c>
      <c r="E4">
        <v>1</v>
      </c>
      <c r="F4">
        <v>1</v>
      </c>
      <c r="G4">
        <v>1</v>
      </c>
      <c r="H4">
        <v>1</v>
      </c>
      <c r="I4">
        <v>0</v>
      </c>
      <c r="J4">
        <v>0</v>
      </c>
      <c r="K4">
        <v>1</v>
      </c>
      <c r="L4">
        <v>1</v>
      </c>
      <c r="M4">
        <v>0</v>
      </c>
      <c r="O4" s="15">
        <f t="shared" ref="O4:O26" si="0">AVERAGE(I4:M4)</f>
        <v>0.4</v>
      </c>
      <c r="P4" s="15">
        <f t="shared" ref="P4:P25" si="1">STDEV(I4:M4)</f>
        <v>0.54772255750516607</v>
      </c>
    </row>
    <row r="5" spans="1:16" x14ac:dyDescent="0.25">
      <c r="A5" t="s">
        <v>12</v>
      </c>
      <c r="B5" s="1" t="s">
        <v>17</v>
      </c>
      <c r="C5">
        <v>1</v>
      </c>
      <c r="D5">
        <v>1</v>
      </c>
      <c r="E5">
        <v>1</v>
      </c>
      <c r="F5">
        <v>2</v>
      </c>
      <c r="G5">
        <v>1</v>
      </c>
      <c r="H5">
        <v>1</v>
      </c>
      <c r="I5">
        <v>1</v>
      </c>
      <c r="J5">
        <v>1</v>
      </c>
      <c r="K5">
        <v>0</v>
      </c>
      <c r="L5">
        <v>0</v>
      </c>
      <c r="M5">
        <v>0</v>
      </c>
      <c r="O5" s="15">
        <f t="shared" si="0"/>
        <v>0.4</v>
      </c>
      <c r="P5" s="15">
        <f t="shared" si="1"/>
        <v>0.54772255750516607</v>
      </c>
    </row>
    <row r="6" spans="1:16" x14ac:dyDescent="0.25">
      <c r="A6" t="s">
        <v>12</v>
      </c>
      <c r="B6" s="1" t="s">
        <v>18</v>
      </c>
      <c r="C6">
        <v>5</v>
      </c>
      <c r="D6">
        <v>4</v>
      </c>
      <c r="E6">
        <v>1</v>
      </c>
      <c r="F6">
        <v>0</v>
      </c>
      <c r="G6">
        <v>0</v>
      </c>
      <c r="H6">
        <v>1</v>
      </c>
      <c r="I6">
        <v>2</v>
      </c>
      <c r="J6">
        <v>4</v>
      </c>
      <c r="K6">
        <v>6</v>
      </c>
      <c r="L6">
        <v>4</v>
      </c>
      <c r="M6">
        <v>5</v>
      </c>
      <c r="O6" s="15">
        <f t="shared" si="0"/>
        <v>4.2</v>
      </c>
      <c r="P6" s="15">
        <f t="shared" si="1"/>
        <v>1.4832396974191324</v>
      </c>
    </row>
    <row r="7" spans="1:16" x14ac:dyDescent="0.25">
      <c r="A7" t="s">
        <v>12</v>
      </c>
      <c r="B7" s="2" t="s">
        <v>15</v>
      </c>
      <c r="C7">
        <v>17.7</v>
      </c>
      <c r="D7">
        <v>17.600000000000001</v>
      </c>
      <c r="E7">
        <v>15</v>
      </c>
      <c r="F7">
        <v>13.7</v>
      </c>
      <c r="G7">
        <v>13.6</v>
      </c>
      <c r="H7">
        <v>12.7</v>
      </c>
      <c r="I7">
        <v>12.1</v>
      </c>
      <c r="J7">
        <v>14.1</v>
      </c>
      <c r="K7">
        <v>14.9</v>
      </c>
      <c r="L7">
        <v>13.1</v>
      </c>
      <c r="M7">
        <v>12</v>
      </c>
      <c r="O7" s="15">
        <f t="shared" si="0"/>
        <v>13.24</v>
      </c>
      <c r="P7" s="15">
        <f t="shared" si="1"/>
        <v>1.2601587201618694</v>
      </c>
    </row>
    <row r="8" spans="1:16" x14ac:dyDescent="0.25">
      <c r="A8" t="s">
        <v>12</v>
      </c>
      <c r="B8" s="2" t="s">
        <v>19</v>
      </c>
      <c r="C8">
        <v>1</v>
      </c>
      <c r="D8">
        <v>1</v>
      </c>
      <c r="E8">
        <v>1</v>
      </c>
      <c r="F8">
        <v>1</v>
      </c>
      <c r="G8">
        <v>1.3</v>
      </c>
      <c r="H8">
        <v>1.3</v>
      </c>
      <c r="I8">
        <v>1.1000000000000001</v>
      </c>
      <c r="J8">
        <v>1</v>
      </c>
      <c r="K8">
        <v>1</v>
      </c>
      <c r="L8">
        <v>1</v>
      </c>
      <c r="M8">
        <v>1</v>
      </c>
      <c r="O8" s="15">
        <f t="shared" si="0"/>
        <v>1.02</v>
      </c>
      <c r="P8" s="15">
        <f t="shared" si="1"/>
        <v>4.4721359549995836E-2</v>
      </c>
    </row>
    <row r="9" spans="1:16" x14ac:dyDescent="0.25">
      <c r="A9" t="s">
        <v>12</v>
      </c>
      <c r="B9" s="2" t="s">
        <v>20</v>
      </c>
      <c r="C9">
        <v>18.600000000000001</v>
      </c>
      <c r="D9">
        <v>18.600000000000001</v>
      </c>
      <c r="E9">
        <v>15.5</v>
      </c>
      <c r="F9">
        <v>14.5</v>
      </c>
      <c r="G9">
        <v>14.5</v>
      </c>
      <c r="H9">
        <v>12.7</v>
      </c>
      <c r="I9">
        <v>12</v>
      </c>
      <c r="J9">
        <v>14</v>
      </c>
      <c r="K9">
        <v>13.9</v>
      </c>
      <c r="L9">
        <v>12.3</v>
      </c>
      <c r="M9">
        <v>11.3</v>
      </c>
      <c r="O9" s="15">
        <f t="shared" si="0"/>
        <v>12.7</v>
      </c>
      <c r="P9" s="15">
        <f t="shared" si="1"/>
        <v>1.1979148550710939</v>
      </c>
    </row>
    <row r="10" spans="1:16" x14ac:dyDescent="0.25">
      <c r="A10" t="s">
        <v>12</v>
      </c>
      <c r="B10" s="2" t="s">
        <v>21</v>
      </c>
      <c r="C10">
        <v>395</v>
      </c>
      <c r="D10">
        <v>375</v>
      </c>
      <c r="E10">
        <v>336</v>
      </c>
      <c r="F10">
        <v>385</v>
      </c>
      <c r="G10">
        <v>446</v>
      </c>
      <c r="H10">
        <v>448</v>
      </c>
      <c r="I10">
        <v>431</v>
      </c>
      <c r="J10">
        <v>472</v>
      </c>
      <c r="K10">
        <v>404</v>
      </c>
      <c r="L10">
        <v>479</v>
      </c>
      <c r="M10">
        <v>470</v>
      </c>
      <c r="O10" s="15">
        <f t="shared" si="0"/>
        <v>451.2</v>
      </c>
      <c r="P10" s="15">
        <f t="shared" si="1"/>
        <v>32.383637843824772</v>
      </c>
    </row>
    <row r="11" spans="1:16" x14ac:dyDescent="0.25">
      <c r="A11" t="s">
        <v>12</v>
      </c>
      <c r="B11" s="2" t="s">
        <v>22</v>
      </c>
      <c r="C11">
        <v>255</v>
      </c>
      <c r="D11">
        <v>286</v>
      </c>
      <c r="E11">
        <v>244.5</v>
      </c>
      <c r="F11">
        <v>225</v>
      </c>
      <c r="G11">
        <v>220.5</v>
      </c>
      <c r="H11">
        <v>276.5</v>
      </c>
      <c r="I11">
        <v>264</v>
      </c>
      <c r="J11">
        <v>253.5</v>
      </c>
      <c r="K11">
        <v>228</v>
      </c>
      <c r="L11">
        <v>195</v>
      </c>
      <c r="M11">
        <v>204</v>
      </c>
      <c r="O11" s="15">
        <f t="shared" si="0"/>
        <v>228.9</v>
      </c>
      <c r="P11" s="15">
        <f t="shared" si="1"/>
        <v>30.029985014981325</v>
      </c>
    </row>
    <row r="12" spans="1:16" x14ac:dyDescent="0.25">
      <c r="A12" t="s">
        <v>12</v>
      </c>
      <c r="B12" s="2" t="s">
        <v>23</v>
      </c>
      <c r="C12">
        <v>660.5</v>
      </c>
      <c r="D12">
        <v>673</v>
      </c>
      <c r="E12">
        <v>598.5</v>
      </c>
      <c r="F12">
        <v>633.5</v>
      </c>
      <c r="G12">
        <v>678.5</v>
      </c>
      <c r="H12">
        <v>745.5</v>
      </c>
      <c r="I12">
        <v>710</v>
      </c>
      <c r="J12">
        <v>740.5</v>
      </c>
      <c r="K12">
        <v>654</v>
      </c>
      <c r="L12">
        <v>682</v>
      </c>
      <c r="M12">
        <v>680</v>
      </c>
      <c r="O12" s="15">
        <f t="shared" si="0"/>
        <v>693.3</v>
      </c>
      <c r="P12" s="15">
        <f>STDEV(I12:M12)</f>
        <v>32.999242415546448</v>
      </c>
    </row>
    <row r="13" spans="1:16" x14ac:dyDescent="0.25">
      <c r="A13" t="s">
        <v>12</v>
      </c>
      <c r="B13" s="2" t="s">
        <v>24</v>
      </c>
      <c r="C13">
        <v>18</v>
      </c>
      <c r="D13">
        <v>20</v>
      </c>
      <c r="E13">
        <v>16</v>
      </c>
      <c r="F13">
        <v>23</v>
      </c>
      <c r="G13">
        <v>32</v>
      </c>
      <c r="H13">
        <v>34</v>
      </c>
      <c r="I13">
        <v>48</v>
      </c>
      <c r="J13">
        <v>66</v>
      </c>
      <c r="K13">
        <v>89</v>
      </c>
      <c r="L13">
        <v>111</v>
      </c>
      <c r="M13">
        <v>108</v>
      </c>
      <c r="O13" s="15">
        <f t="shared" si="0"/>
        <v>84.4</v>
      </c>
      <c r="P13" s="15">
        <f t="shared" si="1"/>
        <v>27.153268679847724</v>
      </c>
    </row>
    <row r="14" spans="1:16" x14ac:dyDescent="0.25">
      <c r="A14" t="s">
        <v>12</v>
      </c>
      <c r="B14" s="2" t="s">
        <v>27</v>
      </c>
      <c r="C14">
        <v>0.8</v>
      </c>
      <c r="D14">
        <v>0.8</v>
      </c>
      <c r="E14">
        <v>0.7</v>
      </c>
      <c r="F14">
        <v>0.9</v>
      </c>
      <c r="G14">
        <v>1.2</v>
      </c>
      <c r="H14">
        <v>1.3</v>
      </c>
      <c r="I14">
        <v>1.6</v>
      </c>
      <c r="J14">
        <v>2</v>
      </c>
      <c r="K14">
        <v>2.6</v>
      </c>
      <c r="L14">
        <v>3</v>
      </c>
      <c r="M14">
        <v>3</v>
      </c>
      <c r="O14" s="15">
        <f t="shared" si="0"/>
        <v>2.44</v>
      </c>
      <c r="P14" s="15">
        <f t="shared" si="1"/>
        <v>0.62289646009589883</v>
      </c>
    </row>
    <row r="15" spans="1:16" x14ac:dyDescent="0.25">
      <c r="A15" t="s">
        <v>12</v>
      </c>
      <c r="B15" s="2" t="s">
        <v>25</v>
      </c>
      <c r="C15">
        <v>26</v>
      </c>
      <c r="D15">
        <v>24</v>
      </c>
      <c r="E15">
        <v>18</v>
      </c>
      <c r="F15">
        <v>19</v>
      </c>
      <c r="G15">
        <v>17</v>
      </c>
      <c r="H15">
        <v>19</v>
      </c>
      <c r="I15">
        <v>21</v>
      </c>
      <c r="J15">
        <v>22</v>
      </c>
      <c r="K15">
        <v>25</v>
      </c>
      <c r="L15">
        <v>19</v>
      </c>
      <c r="M15">
        <v>17</v>
      </c>
      <c r="O15" s="15">
        <f t="shared" si="0"/>
        <v>20.8</v>
      </c>
      <c r="P15" s="15">
        <f t="shared" si="1"/>
        <v>3.0331501776206276</v>
      </c>
    </row>
    <row r="16" spans="1:16" x14ac:dyDescent="0.25">
      <c r="A16" t="s">
        <v>12</v>
      </c>
      <c r="B16" s="2" t="s">
        <v>26</v>
      </c>
      <c r="C16">
        <v>26</v>
      </c>
      <c r="D16">
        <v>24</v>
      </c>
      <c r="E16">
        <v>18</v>
      </c>
      <c r="F16">
        <v>19</v>
      </c>
      <c r="G16">
        <v>19</v>
      </c>
      <c r="H16">
        <v>20</v>
      </c>
      <c r="I16">
        <v>22</v>
      </c>
      <c r="J16">
        <v>23</v>
      </c>
      <c r="K16">
        <v>25</v>
      </c>
      <c r="L16">
        <v>20</v>
      </c>
      <c r="M16">
        <v>17</v>
      </c>
      <c r="O16" s="15">
        <f t="shared" si="0"/>
        <v>21.4</v>
      </c>
      <c r="P16" s="15">
        <f t="shared" si="1"/>
        <v>3.0495901363953739</v>
      </c>
    </row>
    <row r="17" spans="1:16" x14ac:dyDescent="0.25">
      <c r="A17" t="s">
        <v>12</v>
      </c>
      <c r="B17" s="2" t="s">
        <v>28</v>
      </c>
      <c r="C17">
        <v>2.6</v>
      </c>
      <c r="D17">
        <v>2.5</v>
      </c>
      <c r="E17">
        <v>1.9</v>
      </c>
      <c r="F17">
        <v>2.1</v>
      </c>
      <c r="G17">
        <v>1.8</v>
      </c>
      <c r="H17">
        <v>2</v>
      </c>
      <c r="I17">
        <v>2.2000000000000002</v>
      </c>
      <c r="J17">
        <v>2.5</v>
      </c>
      <c r="K17">
        <v>2.8</v>
      </c>
      <c r="L17">
        <v>2.1</v>
      </c>
      <c r="M17">
        <v>1.9</v>
      </c>
      <c r="O17" s="15">
        <f t="shared" si="0"/>
        <v>2.2999999999999998</v>
      </c>
      <c r="P17" s="15">
        <f t="shared" si="1"/>
        <v>0.35355339059327379</v>
      </c>
    </row>
    <row r="18" spans="1:16" x14ac:dyDescent="0.25">
      <c r="A18" t="s">
        <v>13</v>
      </c>
      <c r="B18" s="2" t="s">
        <v>29</v>
      </c>
      <c r="C18">
        <v>8.5</v>
      </c>
      <c r="D18">
        <v>7</v>
      </c>
      <c r="E18">
        <v>4.5</v>
      </c>
      <c r="F18">
        <v>5.5</v>
      </c>
      <c r="G18">
        <v>7</v>
      </c>
      <c r="H18">
        <v>8</v>
      </c>
      <c r="I18">
        <v>8</v>
      </c>
      <c r="J18">
        <v>16</v>
      </c>
      <c r="K18">
        <v>22</v>
      </c>
      <c r="L18">
        <v>26.8</v>
      </c>
      <c r="M18">
        <v>27.5</v>
      </c>
      <c r="O18" s="15">
        <f t="shared" si="0"/>
        <v>20.059999999999999</v>
      </c>
      <c r="P18" s="15">
        <f t="shared" si="1"/>
        <v>8.1619850526694755</v>
      </c>
    </row>
    <row r="19" spans="1:16" x14ac:dyDescent="0.25">
      <c r="A19" t="s">
        <v>13</v>
      </c>
      <c r="B19" s="2" t="s">
        <v>30</v>
      </c>
      <c r="C19">
        <v>1.6</v>
      </c>
      <c r="D19">
        <v>1.3</v>
      </c>
      <c r="E19">
        <v>0.9</v>
      </c>
      <c r="F19">
        <v>1</v>
      </c>
      <c r="G19">
        <v>1.1000000000000001</v>
      </c>
      <c r="H19">
        <v>1.3</v>
      </c>
      <c r="I19">
        <v>1.1000000000000001</v>
      </c>
      <c r="J19">
        <v>1.9</v>
      </c>
      <c r="K19">
        <v>2.5</v>
      </c>
      <c r="L19">
        <v>2.7</v>
      </c>
      <c r="M19">
        <v>2.6</v>
      </c>
      <c r="O19" s="15">
        <f t="shared" si="0"/>
        <v>2.1599999999999997</v>
      </c>
      <c r="P19" s="15">
        <f t="shared" si="1"/>
        <v>0.66932802122726143</v>
      </c>
    </row>
    <row r="20" spans="1:16" x14ac:dyDescent="0.25">
      <c r="A20" t="s">
        <v>13</v>
      </c>
      <c r="B20" s="2" t="s">
        <v>32</v>
      </c>
      <c r="C20">
        <v>8</v>
      </c>
      <c r="D20">
        <v>1</v>
      </c>
      <c r="E20">
        <v>2</v>
      </c>
      <c r="F20">
        <v>2</v>
      </c>
      <c r="G20">
        <v>4</v>
      </c>
      <c r="H20">
        <v>5</v>
      </c>
      <c r="I20">
        <v>6</v>
      </c>
      <c r="J20">
        <v>2</v>
      </c>
      <c r="K20">
        <v>7</v>
      </c>
      <c r="L20">
        <v>3</v>
      </c>
      <c r="M20">
        <v>3</v>
      </c>
      <c r="O20" s="15">
        <f t="shared" si="0"/>
        <v>4.2</v>
      </c>
      <c r="P20" s="15">
        <f t="shared" si="1"/>
        <v>2.16794833886788</v>
      </c>
    </row>
    <row r="21" spans="1:16" x14ac:dyDescent="0.25">
      <c r="A21" t="s">
        <v>13</v>
      </c>
      <c r="B21" s="2" t="s">
        <v>31</v>
      </c>
      <c r="C21">
        <v>1</v>
      </c>
      <c r="D21">
        <v>0</v>
      </c>
      <c r="E21">
        <v>6</v>
      </c>
      <c r="F21">
        <v>1</v>
      </c>
      <c r="G21">
        <v>3</v>
      </c>
      <c r="H21">
        <v>0</v>
      </c>
      <c r="I21">
        <v>2</v>
      </c>
      <c r="J21">
        <v>1</v>
      </c>
      <c r="K21">
        <v>2</v>
      </c>
      <c r="L21">
        <v>1</v>
      </c>
      <c r="M21">
        <v>1</v>
      </c>
      <c r="O21" s="15">
        <f t="shared" si="0"/>
        <v>1.4</v>
      </c>
      <c r="P21" s="15">
        <f t="shared" si="1"/>
        <v>0.54772255750516596</v>
      </c>
    </row>
    <row r="22" spans="1:16" x14ac:dyDescent="0.25">
      <c r="A22" t="s">
        <v>13</v>
      </c>
      <c r="B22" s="2" t="s">
        <v>33</v>
      </c>
      <c r="C22">
        <v>9</v>
      </c>
      <c r="D22">
        <v>1</v>
      </c>
      <c r="E22">
        <v>8</v>
      </c>
      <c r="F22">
        <v>3</v>
      </c>
      <c r="G22">
        <v>7</v>
      </c>
      <c r="H22">
        <v>5</v>
      </c>
      <c r="I22">
        <v>8</v>
      </c>
      <c r="J22">
        <v>3</v>
      </c>
      <c r="K22">
        <v>9</v>
      </c>
      <c r="L22">
        <v>4</v>
      </c>
      <c r="M22">
        <v>4</v>
      </c>
      <c r="O22" s="15">
        <f t="shared" si="0"/>
        <v>5.6</v>
      </c>
      <c r="P22" s="15">
        <f t="shared" si="1"/>
        <v>2.7018512172212588</v>
      </c>
    </row>
    <row r="23" spans="1:16" x14ac:dyDescent="0.25">
      <c r="A23" t="s">
        <v>13</v>
      </c>
      <c r="B23" s="2" t="s">
        <v>34</v>
      </c>
      <c r="C23">
        <v>4.4000000000000004</v>
      </c>
      <c r="D23">
        <v>0.4</v>
      </c>
      <c r="E23">
        <v>3.4</v>
      </c>
      <c r="F23">
        <v>1.3</v>
      </c>
      <c r="G23">
        <v>3.1</v>
      </c>
      <c r="H23">
        <v>2.5</v>
      </c>
      <c r="I23">
        <v>3.5</v>
      </c>
      <c r="J23">
        <v>1.4</v>
      </c>
      <c r="K23">
        <v>4.4000000000000004</v>
      </c>
      <c r="L23">
        <v>1.9</v>
      </c>
      <c r="M23">
        <v>1.8</v>
      </c>
      <c r="O23" s="15">
        <f t="shared" si="0"/>
        <v>2.6000000000000005</v>
      </c>
      <c r="P23" s="15">
        <f t="shared" si="1"/>
        <v>1.2864680330268599</v>
      </c>
    </row>
    <row r="24" spans="1:16" x14ac:dyDescent="0.25">
      <c r="A24" t="s">
        <v>12</v>
      </c>
      <c r="B24" s="2" t="s">
        <v>35</v>
      </c>
      <c r="C24">
        <v>581355</v>
      </c>
      <c r="D24">
        <v>702381</v>
      </c>
      <c r="E24">
        <v>330595</v>
      </c>
      <c r="F24">
        <v>1544612</v>
      </c>
      <c r="G24">
        <v>742669</v>
      </c>
      <c r="H24">
        <v>3362476.4</v>
      </c>
      <c r="I24">
        <v>1474003</v>
      </c>
      <c r="J24">
        <v>4083109</v>
      </c>
      <c r="K24">
        <v>3122904</v>
      </c>
      <c r="L24">
        <v>3052534</v>
      </c>
      <c r="M24">
        <v>2185394</v>
      </c>
      <c r="O24" s="16">
        <f t="shared" si="0"/>
        <v>2783588.8</v>
      </c>
      <c r="P24" s="16">
        <f t="shared" si="1"/>
        <v>993613.48899745685</v>
      </c>
    </row>
    <row r="25" spans="1:16" x14ac:dyDescent="0.25">
      <c r="A25" t="s">
        <v>12</v>
      </c>
      <c r="B25" s="2" t="s">
        <v>36</v>
      </c>
      <c r="C25">
        <v>775718.1</v>
      </c>
      <c r="D25">
        <v>991956.5</v>
      </c>
      <c r="E25">
        <v>817865.7</v>
      </c>
      <c r="F25">
        <v>1011743.1</v>
      </c>
      <c r="G25">
        <v>866234.3</v>
      </c>
      <c r="H25">
        <v>869434.3</v>
      </c>
      <c r="I25">
        <v>1329678.8</v>
      </c>
      <c r="J25">
        <v>927758.7</v>
      </c>
      <c r="K25">
        <v>1275267.5</v>
      </c>
      <c r="L25">
        <v>1302065.3999999999</v>
      </c>
      <c r="M25">
        <v>743908.4</v>
      </c>
      <c r="O25" s="16">
        <f t="shared" si="0"/>
        <v>1115735.7600000002</v>
      </c>
      <c r="P25" s="16">
        <f t="shared" si="1"/>
        <v>264353.7856288472</v>
      </c>
    </row>
    <row r="26" spans="1:16" s="6" customFormat="1" x14ac:dyDescent="0.25">
      <c r="H26" s="16">
        <f>SUM(H24:H25)</f>
        <v>4231910.7</v>
      </c>
      <c r="I26" s="16">
        <f t="shared" ref="I26:M26" si="2">SUM(I24:I25)</f>
        <v>2803681.8</v>
      </c>
      <c r="J26" s="16">
        <f t="shared" si="2"/>
        <v>5010867.7</v>
      </c>
      <c r="K26" s="16">
        <f t="shared" si="2"/>
        <v>4398171.5</v>
      </c>
      <c r="L26" s="16">
        <f t="shared" si="2"/>
        <v>4354599.4000000004</v>
      </c>
      <c r="M26" s="16">
        <f t="shared" si="2"/>
        <v>2929302.4</v>
      </c>
      <c r="N26"/>
      <c r="O26" s="16">
        <f t="shared" si="0"/>
        <v>3899324.56</v>
      </c>
      <c r="P26" s="16">
        <f>STDEV(I26:M26)</f>
        <v>978905.97735392058</v>
      </c>
    </row>
    <row r="27" spans="1:16" x14ac:dyDescent="0.25">
      <c r="B27" t="s">
        <v>53</v>
      </c>
      <c r="M27">
        <f>(M13+M16)/M7</f>
        <v>10.416666666666666</v>
      </c>
    </row>
    <row r="28" spans="1:16" x14ac:dyDescent="0.25">
      <c r="B28" t="s">
        <v>54</v>
      </c>
      <c r="M28">
        <f>M12/M7</f>
        <v>56.666666666666664</v>
      </c>
    </row>
    <row r="30" spans="1:16" x14ac:dyDescent="0.25">
      <c r="B30" t="s">
        <v>58</v>
      </c>
      <c r="D30" s="7">
        <v>15.62</v>
      </c>
      <c r="E30" s="7">
        <v>13.68</v>
      </c>
      <c r="F30" s="7">
        <v>12.3</v>
      </c>
      <c r="G30" s="7">
        <v>10.81</v>
      </c>
      <c r="H30" s="7">
        <v>11.14</v>
      </c>
      <c r="I30" s="7">
        <v>9.56</v>
      </c>
      <c r="J30" s="7">
        <v>10.49</v>
      </c>
      <c r="K30" s="7">
        <v>12</v>
      </c>
      <c r="L30" s="7">
        <v>11.38</v>
      </c>
      <c r="M30" s="7">
        <v>8.9700000000000006</v>
      </c>
      <c r="N30" s="7">
        <v>9.9700000000000006</v>
      </c>
      <c r="O30" s="15">
        <f>AVERAGE(I30:M30)</f>
        <v>10.48</v>
      </c>
      <c r="P30" s="15">
        <f>STDEV(I30:M30)</f>
        <v>1.249699963991376</v>
      </c>
    </row>
    <row r="31" spans="1:16" x14ac:dyDescent="0.25">
      <c r="B31" t="s">
        <v>59</v>
      </c>
      <c r="D31" s="7">
        <v>3.4</v>
      </c>
      <c r="E31" s="7">
        <v>3.4</v>
      </c>
      <c r="F31" s="7">
        <v>3.4</v>
      </c>
      <c r="G31" s="7">
        <v>2.9</v>
      </c>
      <c r="H31" s="7">
        <v>3.23</v>
      </c>
      <c r="I31" s="7">
        <v>3.23</v>
      </c>
      <c r="J31" s="7">
        <v>3.39</v>
      </c>
      <c r="K31" s="7">
        <v>3.06</v>
      </c>
      <c r="L31" s="7">
        <v>4.55</v>
      </c>
      <c r="M31" s="7">
        <v>4.79</v>
      </c>
      <c r="N31" s="7">
        <v>8.01</v>
      </c>
      <c r="O31" s="15">
        <f t="shared" ref="O31:O50" si="3">AVERAGE(I31:M31)</f>
        <v>3.8039999999999998</v>
      </c>
      <c r="P31" s="15">
        <f t="shared" ref="P31:P50" si="4">STDEV(I31:M31)</f>
        <v>0.80360438027676406</v>
      </c>
    </row>
    <row r="32" spans="1:16" x14ac:dyDescent="0.25">
      <c r="B32" t="s">
        <v>60</v>
      </c>
      <c r="D32" s="7">
        <v>4.55</v>
      </c>
      <c r="E32" s="7">
        <v>4.55</v>
      </c>
      <c r="F32" s="7">
        <v>4.55</v>
      </c>
      <c r="G32" s="7">
        <v>4.55</v>
      </c>
      <c r="H32" s="7">
        <v>4.55</v>
      </c>
      <c r="I32" s="7">
        <v>3.55</v>
      </c>
      <c r="J32" s="7">
        <v>3.89</v>
      </c>
      <c r="K32" s="7">
        <v>3.88</v>
      </c>
      <c r="L32" s="7">
        <v>4.71</v>
      </c>
      <c r="M32" s="7">
        <v>4.67</v>
      </c>
      <c r="N32" s="7">
        <v>6.39</v>
      </c>
      <c r="O32" s="15">
        <f t="shared" si="3"/>
        <v>4.1400000000000006</v>
      </c>
      <c r="P32" s="15">
        <f t="shared" si="4"/>
        <v>0.52057660339280876</v>
      </c>
    </row>
    <row r="33" spans="2:16" x14ac:dyDescent="0.25">
      <c r="B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15">
        <f t="shared" si="3"/>
        <v>0</v>
      </c>
      <c r="P33" s="15">
        <f t="shared" si="4"/>
        <v>0</v>
      </c>
    </row>
    <row r="34" spans="2:16" x14ac:dyDescent="0.25">
      <c r="B34" t="s">
        <v>78</v>
      </c>
      <c r="D34" s="7">
        <v>1.9</v>
      </c>
      <c r="E34" s="7">
        <v>1.85</v>
      </c>
      <c r="F34" s="7">
        <v>1.85</v>
      </c>
      <c r="G34" s="7">
        <v>1.85</v>
      </c>
      <c r="H34" s="7">
        <v>1.85</v>
      </c>
      <c r="I34" s="7">
        <v>1.85</v>
      </c>
      <c r="J34" s="7">
        <v>1.85</v>
      </c>
      <c r="K34" s="7">
        <v>1.85</v>
      </c>
      <c r="L34" s="7">
        <v>1.85</v>
      </c>
      <c r="M34" s="7">
        <v>1.85</v>
      </c>
      <c r="N34" s="7">
        <v>1.85</v>
      </c>
      <c r="O34" s="15">
        <f t="shared" si="3"/>
        <v>1.85</v>
      </c>
      <c r="P34" s="15">
        <f t="shared" si="4"/>
        <v>0</v>
      </c>
    </row>
    <row r="35" spans="2:16" x14ac:dyDescent="0.25">
      <c r="B35" t="s">
        <v>79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0.42</v>
      </c>
      <c r="O35" s="15">
        <f t="shared" si="3"/>
        <v>0</v>
      </c>
      <c r="P35" s="15">
        <f t="shared" si="4"/>
        <v>0</v>
      </c>
    </row>
    <row r="36" spans="2:16" x14ac:dyDescent="0.25">
      <c r="B36" t="s">
        <v>80</v>
      </c>
      <c r="D36" s="7">
        <v>0.5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1</v>
      </c>
      <c r="O36" s="15">
        <f t="shared" si="3"/>
        <v>0</v>
      </c>
      <c r="P36" s="15">
        <f t="shared" si="4"/>
        <v>0</v>
      </c>
    </row>
    <row r="37" spans="2:16" x14ac:dyDescent="0.25">
      <c r="B37" t="s">
        <v>81</v>
      </c>
      <c r="D37" s="7">
        <v>0.1</v>
      </c>
      <c r="E37" s="7">
        <v>0.1</v>
      </c>
      <c r="F37" s="7">
        <v>0.1</v>
      </c>
      <c r="G37" s="7">
        <v>0</v>
      </c>
      <c r="H37" s="7">
        <v>0</v>
      </c>
      <c r="I37" s="7">
        <v>0.1</v>
      </c>
      <c r="J37" s="7">
        <v>0.1</v>
      </c>
      <c r="K37" s="7">
        <v>0.1</v>
      </c>
      <c r="L37" s="7">
        <v>0</v>
      </c>
      <c r="M37" s="7">
        <v>0</v>
      </c>
      <c r="N37" s="7">
        <v>0</v>
      </c>
      <c r="O37" s="15">
        <f t="shared" si="3"/>
        <v>6.0000000000000012E-2</v>
      </c>
      <c r="P37" s="15">
        <f t="shared" si="4"/>
        <v>5.4772255750516613E-2</v>
      </c>
    </row>
    <row r="38" spans="2:16" x14ac:dyDescent="0.25">
      <c r="B38" t="s">
        <v>82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1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15">
        <f t="shared" si="3"/>
        <v>0.2</v>
      </c>
      <c r="P38" s="15">
        <f t="shared" si="4"/>
        <v>0.44721359549995793</v>
      </c>
    </row>
    <row r="39" spans="2:16" x14ac:dyDescent="0.25">
      <c r="B39" t="s">
        <v>83</v>
      </c>
      <c r="D39" s="7">
        <v>2.13</v>
      </c>
      <c r="E39" s="7">
        <v>2.4700000000000002</v>
      </c>
      <c r="F39" s="7">
        <v>2.65</v>
      </c>
      <c r="G39" s="7">
        <v>2.75</v>
      </c>
      <c r="H39" s="7">
        <v>2.75</v>
      </c>
      <c r="I39" s="7">
        <v>2.75</v>
      </c>
      <c r="J39" s="7">
        <v>2.5</v>
      </c>
      <c r="K39" s="7">
        <v>3</v>
      </c>
      <c r="L39" s="7">
        <v>3</v>
      </c>
      <c r="M39" s="7">
        <v>3</v>
      </c>
      <c r="N39" s="7">
        <v>3.08</v>
      </c>
      <c r="O39" s="15">
        <f t="shared" si="3"/>
        <v>2.85</v>
      </c>
      <c r="P39" s="15">
        <f t="shared" si="4"/>
        <v>0.22360679774997896</v>
      </c>
    </row>
    <row r="40" spans="2:16" x14ac:dyDescent="0.25">
      <c r="B40" t="s">
        <v>84</v>
      </c>
      <c r="D40" s="7">
        <v>8.9499999999999993</v>
      </c>
      <c r="E40" s="7">
        <v>9.1</v>
      </c>
      <c r="F40" s="7">
        <v>8.6999999999999993</v>
      </c>
      <c r="G40" s="7">
        <v>8.9</v>
      </c>
      <c r="H40" s="7">
        <v>8.9</v>
      </c>
      <c r="I40" s="7">
        <v>9.9</v>
      </c>
      <c r="J40" s="7">
        <v>8.8000000000000007</v>
      </c>
      <c r="K40" s="7">
        <v>6.66</v>
      </c>
      <c r="L40" s="7">
        <v>6.45</v>
      </c>
      <c r="M40" s="7">
        <v>5.9</v>
      </c>
      <c r="N40" s="7">
        <v>1.4</v>
      </c>
      <c r="O40" s="15">
        <f t="shared" si="3"/>
        <v>7.5419999999999998</v>
      </c>
      <c r="P40" s="15">
        <f t="shared" si="4"/>
        <v>1.7182316491090526</v>
      </c>
    </row>
    <row r="41" spans="2:16" x14ac:dyDescent="0.25">
      <c r="B41" t="s">
        <v>85</v>
      </c>
      <c r="D41" s="7">
        <v>5.05</v>
      </c>
      <c r="E41" s="7">
        <v>2.77</v>
      </c>
      <c r="F41" s="7">
        <v>2.77</v>
      </c>
      <c r="G41" s="7">
        <v>3.1</v>
      </c>
      <c r="H41" s="7">
        <v>3.1</v>
      </c>
      <c r="I41" s="7">
        <v>3.1</v>
      </c>
      <c r="J41" s="7">
        <v>5.35</v>
      </c>
      <c r="K41" s="7">
        <v>4.66</v>
      </c>
      <c r="L41" s="7">
        <v>5.0999999999999996</v>
      </c>
      <c r="M41" s="7">
        <v>3.76</v>
      </c>
      <c r="N41" s="7">
        <v>1.1100000000000001</v>
      </c>
      <c r="O41" s="15">
        <f t="shared" si="3"/>
        <v>4.3940000000000001</v>
      </c>
      <c r="P41" s="15">
        <f t="shared" si="4"/>
        <v>0.94333451118890033</v>
      </c>
    </row>
    <row r="42" spans="2:16" x14ac:dyDescent="0.25">
      <c r="B42" t="s">
        <v>86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15">
        <f t="shared" si="3"/>
        <v>0</v>
      </c>
      <c r="P42" s="15">
        <f t="shared" si="4"/>
        <v>0</v>
      </c>
    </row>
    <row r="43" spans="2:16" x14ac:dyDescent="0.25">
      <c r="B43" t="s">
        <v>87</v>
      </c>
      <c r="D43" s="7">
        <v>0.9</v>
      </c>
      <c r="E43" s="7">
        <v>0.9</v>
      </c>
      <c r="F43" s="7">
        <v>0.9</v>
      </c>
      <c r="G43" s="7">
        <v>0</v>
      </c>
      <c r="H43" s="7">
        <v>0</v>
      </c>
      <c r="I43" s="7">
        <v>0.9</v>
      </c>
      <c r="J43" s="7">
        <v>0.9</v>
      </c>
      <c r="K43" s="7">
        <v>0.9</v>
      </c>
      <c r="L43" s="7">
        <v>0</v>
      </c>
      <c r="M43" s="7">
        <v>0</v>
      </c>
      <c r="N43" s="7">
        <v>0</v>
      </c>
      <c r="O43" s="15">
        <f t="shared" si="3"/>
        <v>0.54</v>
      </c>
      <c r="P43" s="15">
        <f t="shared" si="4"/>
        <v>0.49295030175464949</v>
      </c>
    </row>
    <row r="44" spans="2:16" x14ac:dyDescent="0.25">
      <c r="B44" t="s">
        <v>57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15">
        <f t="shared" si="3"/>
        <v>0</v>
      </c>
      <c r="P44" s="15">
        <f t="shared" si="4"/>
        <v>0</v>
      </c>
    </row>
    <row r="45" spans="2:16" x14ac:dyDescent="0.25">
      <c r="B45" t="s">
        <v>61</v>
      </c>
      <c r="D45" s="7">
        <v>0.05</v>
      </c>
      <c r="E45" s="7">
        <v>0.65</v>
      </c>
      <c r="F45" s="7">
        <v>0.35</v>
      </c>
      <c r="G45" s="7">
        <v>0.59</v>
      </c>
      <c r="H45" s="7">
        <v>0.03</v>
      </c>
      <c r="I45" s="7">
        <v>0</v>
      </c>
      <c r="J45" s="7">
        <v>0.26</v>
      </c>
      <c r="K45" s="7">
        <v>0</v>
      </c>
      <c r="L45" s="7">
        <v>0.17</v>
      </c>
      <c r="M45" s="7">
        <v>0.08</v>
      </c>
      <c r="N45" s="7">
        <v>0</v>
      </c>
      <c r="O45" s="15">
        <f t="shared" si="3"/>
        <v>0.10200000000000001</v>
      </c>
      <c r="P45" s="15">
        <f t="shared" si="4"/>
        <v>0.1127829774389735</v>
      </c>
    </row>
    <row r="46" spans="2:16" x14ac:dyDescent="0.25">
      <c r="B46" t="s">
        <v>62</v>
      </c>
      <c r="D46" s="7">
        <v>3.98</v>
      </c>
      <c r="E46" s="7">
        <v>6.41</v>
      </c>
      <c r="F46" s="7">
        <v>7.51</v>
      </c>
      <c r="G46" s="7">
        <v>8.01</v>
      </c>
      <c r="H46" s="7">
        <v>7.49</v>
      </c>
      <c r="I46" s="7">
        <v>13.93</v>
      </c>
      <c r="J46" s="7">
        <v>12.82</v>
      </c>
      <c r="K46" s="7">
        <v>14.67</v>
      </c>
      <c r="L46" s="7">
        <v>12.38</v>
      </c>
      <c r="M46" s="7">
        <v>15.04</v>
      </c>
      <c r="N46" s="7">
        <v>10.07</v>
      </c>
      <c r="O46" s="15">
        <f t="shared" si="3"/>
        <v>13.768000000000001</v>
      </c>
      <c r="P46" s="15">
        <f t="shared" si="4"/>
        <v>1.1492475799408928</v>
      </c>
    </row>
    <row r="47" spans="2:16" x14ac:dyDescent="0.25">
      <c r="B47" t="s">
        <v>63</v>
      </c>
      <c r="D47" s="7">
        <v>1.63</v>
      </c>
      <c r="E47" s="7">
        <v>1.26</v>
      </c>
      <c r="F47" s="7">
        <v>0</v>
      </c>
      <c r="G47" s="7">
        <v>0.09</v>
      </c>
      <c r="H47" s="7">
        <v>0.53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5">
        <f t="shared" si="3"/>
        <v>0</v>
      </c>
      <c r="P47" s="15">
        <f t="shared" si="4"/>
        <v>0</v>
      </c>
    </row>
    <row r="48" spans="2:16" x14ac:dyDescent="0.25">
      <c r="B48" t="s">
        <v>74</v>
      </c>
      <c r="D48" s="7">
        <v>4</v>
      </c>
      <c r="E48" s="7">
        <v>1.51</v>
      </c>
      <c r="F48" s="7">
        <v>1.5</v>
      </c>
      <c r="G48" s="7">
        <v>0.5</v>
      </c>
      <c r="H48" s="7">
        <v>2</v>
      </c>
      <c r="I48" s="7">
        <v>3</v>
      </c>
      <c r="J48" s="7">
        <v>1</v>
      </c>
      <c r="K48" s="7">
        <v>2</v>
      </c>
      <c r="L48" s="7">
        <v>2.29</v>
      </c>
      <c r="M48" s="7">
        <v>2</v>
      </c>
      <c r="N48" s="7">
        <v>1.5</v>
      </c>
      <c r="O48" s="15">
        <f t="shared" si="3"/>
        <v>2.0579999999999998</v>
      </c>
      <c r="P48" s="15">
        <f t="shared" si="4"/>
        <v>0.71890194046197986</v>
      </c>
    </row>
    <row r="49" spans="2:16" x14ac:dyDescent="0.25">
      <c r="B49" t="s">
        <v>73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15">
        <f t="shared" si="3"/>
        <v>0</v>
      </c>
      <c r="P49" s="15">
        <f t="shared" si="4"/>
        <v>0</v>
      </c>
    </row>
    <row r="50" spans="2:16" x14ac:dyDescent="0.25">
      <c r="B50" t="s">
        <v>66</v>
      </c>
      <c r="D50" s="7">
        <f>SUM(D30:D49)</f>
        <v>52.759999999999991</v>
      </c>
      <c r="E50" s="7">
        <f t="shared" ref="E50:N50" si="5">SUM(E30:E49)</f>
        <v>48.649999999999991</v>
      </c>
      <c r="F50" s="7">
        <f t="shared" si="5"/>
        <v>46.58</v>
      </c>
      <c r="G50" s="7">
        <f t="shared" si="5"/>
        <v>44.050000000000011</v>
      </c>
      <c r="H50" s="7">
        <f t="shared" si="5"/>
        <v>45.570000000000007</v>
      </c>
      <c r="I50" s="7">
        <f t="shared" si="5"/>
        <v>52.870000000000005</v>
      </c>
      <c r="J50" s="7">
        <f t="shared" si="5"/>
        <v>51.35</v>
      </c>
      <c r="K50" s="7">
        <f t="shared" si="5"/>
        <v>52.780000000000008</v>
      </c>
      <c r="L50" s="7">
        <f t="shared" si="5"/>
        <v>51.88</v>
      </c>
      <c r="M50" s="7">
        <f>SUM(M30:M49)</f>
        <v>50.059999999999995</v>
      </c>
      <c r="N50" s="7">
        <f t="shared" si="5"/>
        <v>44.800000000000004</v>
      </c>
      <c r="O50" s="15">
        <f t="shared" si="3"/>
        <v>51.787999999999997</v>
      </c>
      <c r="P50" s="15">
        <f t="shared" si="4"/>
        <v>1.1555388353491243</v>
      </c>
    </row>
  </sheetData>
  <pageMargins left="0.7" right="0.7" top="0.75" bottom="0.75" header="0.3" footer="0.3"/>
  <pageSetup scale="7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Details</vt:lpstr>
      <vt:lpstr>AAE</vt:lpstr>
      <vt:lpstr>Agronomy</vt:lpstr>
      <vt:lpstr>An Sci</vt:lpstr>
      <vt:lpstr>Bacteriology</vt:lpstr>
      <vt:lpstr>Biochem</vt:lpstr>
      <vt:lpstr>BSE</vt:lpstr>
      <vt:lpstr>C&amp;E Soc</vt:lpstr>
      <vt:lpstr>Dy Sci</vt:lpstr>
      <vt:lpstr>Entomology</vt:lpstr>
      <vt:lpstr>Food Sci</vt:lpstr>
      <vt:lpstr>F&amp;W Ecol</vt:lpstr>
      <vt:lpstr>Genetics</vt:lpstr>
      <vt:lpstr>Horticulture</vt:lpstr>
      <vt:lpstr>LSC</vt:lpstr>
      <vt:lpstr>Nutri Sci</vt:lpstr>
      <vt:lpstr>Plant Path</vt:lpstr>
      <vt:lpstr>Soil Sci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Bollig, Nikki (Nicole)</dc:creator>
  <cp:lastModifiedBy>Luedtke, Kara</cp:lastModifiedBy>
  <cp:lastPrinted>2018-02-02T14:55:57Z</cp:lastPrinted>
  <dcterms:created xsi:type="dcterms:W3CDTF">2016-02-03T21:37:26Z</dcterms:created>
  <dcterms:modified xsi:type="dcterms:W3CDTF">2018-02-02T14:58:16Z</dcterms:modified>
</cp:coreProperties>
</file>